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R3\R4.1.7経営比較分析\提出\"/>
    </mc:Choice>
  </mc:AlternateContent>
  <xr:revisionPtr revIDLastSave="0" documentId="13_ncr:1_{BD1C1E17-6FE6-4737-98D8-7349AA2B4F9B}" xr6:coauthVersionLast="36" xr6:coauthVersionMax="36" xr10:uidLastSave="{00000000-0000-0000-0000-000000000000}"/>
  <workbookProtection workbookAlgorithmName="SHA-512" workbookHashValue="QZ5aPQ0G4Kg/gJ8xuEKfe13YPIdRQ2/yhdWxHZoa1UF6UTl+uMl5qdj6z5XgqM7qunWDvOT6Mow36lr1o4ZG2Q==" workbookSaltValue="fbxBXmMSaaYw17K4BIAPA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<sst xmlns="http://schemas.openxmlformats.org/spreadsheetml/2006/main" count="236" uniqueCount="119">
  <si>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</si>
  <si>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</si>
  <si>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</si>
  <si>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</si>
  <si>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</si>
  <si>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</si>
  <si>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</si>
  <si>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</si>
  <si>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</si>
  <si>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</si>
  <si>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</si>
  <si>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</si>
  <si>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</si>
  <si>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</si>
  <si>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</si>
  <si>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</si>
  <si>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</si>
  <si>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</si>
  <si>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</si>
  <si>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</si>
  <si>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</si>
  <si>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</si>
  <si>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</si>
  <si>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</si>
  <si>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</si>
  <si>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</si>
  <si>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</si>
  <si>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</si>
  <si>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</si>
  <si>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</si>
  <si>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</si>
  <si>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</si>
  <si>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</si>
  <si>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</si>
  <si>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</si>
  <si>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</si>
  <si>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</si>
  <si>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</si>
  <si>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</si>
  <si>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</si>
  <si>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</si>
  <si>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</si>
  <si>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</si>
  <si>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</si>
  <si>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</si>
  <si>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</si>
  <si>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</si>
  <si>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</si>
  <si>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</si>
  <si>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</si>
  <si>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</si>
  <si>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</si>
  <si>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</si>
  <si>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</si>
  <si>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</si>
  <si>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</si>
  <si>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</si>
  <si>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</si>
  <si>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</si>
  <si>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</si>
  <si>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</si>
  <si>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</si>
  <si>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</si>
  <si>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</si>
  <si>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</si>
  <si>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</si>
  <si>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</si>
  <si>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</si>
  <si>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</si>
  <si>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</si>
  <si>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</si>
  <si>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</si>
  <si>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</si>
  <si>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</si>
  <si>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</si>
  <si>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</si>
  <si>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</si>
  <si>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</si>
  <si>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</si>
  <si>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</si>
  <si>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</si>
  <si>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</si>
  <si>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</si>
  <si>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</si>
  <si>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</si>
  <si>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</si>
  <si>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</si>
  <si>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</si>
  <si>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</si>
  <si>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</si>
  <si>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</si>
  <si>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</si>
  <si>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</si>
  <si>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</si>
  <si>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</si>
  <si>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</si>
  <si>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</si>
  <si>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</si>
  <si>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</si>
  <si>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</si>
  <si>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</si>
  <si>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</si>
  <si>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</si>
  <si>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</si>
  <si>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</si>
  <si>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</si>
  <si>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</si>
  <si>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</si>
  <si>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</si>
  <si>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</si>
  <si>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</si>
  <si>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</si>
  <si>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</si>
  <si>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</si>
  <si>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</si>
  <si>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</si>
  <si>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管渠については、現在、老朽管はありませんが、平成28年度以降、重要な幹線等について調査・耐震診断を行っていますので、結果を踏まえ、必要に応じて更新等を実施していきます。</t>
  </si>
  <si>
    <t xml:space="preserve">
　いの町では天王地区汚水処理施設の終末処理場への接続を進めており、これにより施設投資費用の削減や汚水処理の効率化、維持管理費用の削減が可能になります。
　また、使用料収入の確保のため、計画的な管渠整備拡大や、個別訪問など水洗化普及活動に尽力し、水洗化人口及び有収水量の増加を目指します。</t>
    <rPh sb="18" eb="20">
      <t>シュウマツ</t>
    </rPh>
    <rPh sb="20" eb="23">
      <t>ショリジョウ</t>
    </rPh>
    <rPh sb="25" eb="27">
      <t>セツゾク</t>
    </rPh>
    <rPh sb="28" eb="29">
      <t>スス</t>
    </rPh>
    <phoneticPr fontId="4"/>
  </si>
  <si>
    <t xml:space="preserve">
「①収益的収支比率」は100％を上回っていますが、「⑤経費回収率」が減少しているのは、総収益に他会計からの繰入金が含まれているためです。使用料以外の収入に依存しているということが読み取れますので、引き続き費用削減や収入確保などの経営改善に取り組んで参ります。
「⑥汚水処理原価」について、いの町の数値は類似団体平均値より低くなっていますが、有収水量の減少に伴い上昇しています。今後も人口の減少に伴う有収水量の減少が予想されますので、投資の効率化や維持管理費の削減、接続率の向上による有収水量のを増加させる取り組みを行って参りたいと考えています。
⑦⑧毎年管渠拡大を行っているものの、施設の利用率の減少や、水洗化率が大きく伸びないのは人口減少が要因となっていますので、引き続き公共下水道への接続による水洗化率増加の取組が必要となります。</t>
    <rPh sb="17" eb="19">
      <t>ウワマワ</t>
    </rPh>
    <rPh sb="35" eb="37">
      <t>ゲンショウ</t>
    </rPh>
    <rPh sb="44" eb="45">
      <t>ソウ</t>
    </rPh>
    <rPh sb="45" eb="47">
      <t>シュウエキ</t>
    </rPh>
    <rPh sb="48" eb="49">
      <t>タ</t>
    </rPh>
    <rPh sb="49" eb="51">
      <t>カイケイ</t>
    </rPh>
    <rPh sb="54" eb="56">
      <t>クリイレ</t>
    </rPh>
    <rPh sb="56" eb="57">
      <t>キン</t>
    </rPh>
    <rPh sb="58" eb="59">
      <t>フク</t>
    </rPh>
    <rPh sb="90" eb="91">
      <t>ヨ</t>
    </rPh>
    <rPh sb="92" eb="93">
      <t>ト</t>
    </rPh>
    <rPh sb="99" eb="100">
      <t>ヒ</t>
    </rPh>
    <rPh sb="101" eb="102">
      <t>ツヅ</t>
    </rPh>
    <rPh sb="108" eb="110">
      <t>シュウニュウ</t>
    </rPh>
    <rPh sb="110" eb="112">
      <t>カクホ</t>
    </rPh>
    <rPh sb="134" eb="136">
      <t>オスイ</t>
    </rPh>
    <rPh sb="136" eb="138">
      <t>ショリ</t>
    </rPh>
    <rPh sb="138" eb="140">
      <t>ゲンカ</t>
    </rPh>
    <rPh sb="148" eb="149">
      <t>チョウ</t>
    </rPh>
    <rPh sb="150" eb="152">
      <t>スウチ</t>
    </rPh>
    <rPh sb="153" eb="155">
      <t>ルイジ</t>
    </rPh>
    <rPh sb="155" eb="157">
      <t>ダンタイ</t>
    </rPh>
    <rPh sb="157" eb="159">
      <t>ヘイキン</t>
    </rPh>
    <rPh sb="159" eb="160">
      <t>チ</t>
    </rPh>
    <rPh sb="162" eb="163">
      <t>ヒク</t>
    </rPh>
    <rPh sb="172" eb="174">
      <t>ユウシュウ</t>
    </rPh>
    <rPh sb="174" eb="176">
      <t>スイリョウ</t>
    </rPh>
    <rPh sb="177" eb="179">
      <t>ゲンショウ</t>
    </rPh>
    <rPh sb="180" eb="181">
      <t>トモナ</t>
    </rPh>
    <rPh sb="182" eb="184">
      <t>ジョウショウ</t>
    </rPh>
    <rPh sb="190" eb="192">
      <t>コンゴ</t>
    </rPh>
    <rPh sb="193" eb="195">
      <t>ジンコウ</t>
    </rPh>
    <rPh sb="196" eb="198">
      <t>ゲンショウ</t>
    </rPh>
    <rPh sb="199" eb="200">
      <t>トモナ</t>
    </rPh>
    <rPh sb="201" eb="203">
      <t>ユウシュウ</t>
    </rPh>
    <rPh sb="203" eb="205">
      <t>スイリョウ</t>
    </rPh>
    <rPh sb="206" eb="208">
      <t>ゲンショウ</t>
    </rPh>
    <rPh sb="209" eb="211">
      <t>ヨソウ</t>
    </rPh>
    <rPh sb="218" eb="220">
      <t>トウシ</t>
    </rPh>
    <rPh sb="221" eb="224">
      <t>コウリツカ</t>
    </rPh>
    <rPh sb="225" eb="227">
      <t>イジ</t>
    </rPh>
    <rPh sb="227" eb="230">
      <t>カンリヒ</t>
    </rPh>
    <rPh sb="231" eb="233">
      <t>サクゲン</t>
    </rPh>
    <rPh sb="234" eb="236">
      <t>セツゾク</t>
    </rPh>
    <rPh sb="236" eb="237">
      <t>リツ</t>
    </rPh>
    <rPh sb="238" eb="240">
      <t>コウジョウ</t>
    </rPh>
    <rPh sb="243" eb="245">
      <t>ユウシュウ</t>
    </rPh>
    <rPh sb="245" eb="247">
      <t>スイリョウ</t>
    </rPh>
    <rPh sb="249" eb="251">
      <t>ゾウカ</t>
    </rPh>
    <rPh sb="254" eb="255">
      <t>ト</t>
    </rPh>
    <rPh sb="256" eb="257">
      <t>ク</t>
    </rPh>
    <rPh sb="259" eb="260">
      <t>オコナ</t>
    </rPh>
    <rPh sb="262" eb="263">
      <t>マイ</t>
    </rPh>
    <rPh sb="267" eb="268">
      <t>カンガ</t>
    </rPh>
    <rPh sb="301" eb="303">
      <t>ゲンショウ</t>
    </rPh>
    <rPh sb="305" eb="308">
      <t>スイセンカ</t>
    </rPh>
    <rPh sb="308" eb="309">
      <t>リツ</t>
    </rPh>
    <rPh sb="310" eb="311">
      <t>オオ</t>
    </rPh>
    <rPh sb="313" eb="314">
      <t>ノ</t>
    </rPh>
    <rPh sb="336" eb="337">
      <t>ヒ</t>
    </rPh>
    <rPh sb="338" eb="339">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</si>
</sst>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E5-4AA2-95E3-CCAC0E6D024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0.17</c:v>
                </c:pt>
                <c:pt idx="4">
                  <c:v>0.15</c:v>
                </c:pt>
              </c:numCache>
            </c:numRef>
          </c:val>
          <c:smooth val="0"/>
          <c:extLst>
            <c:ext xmlns:c16="http://schemas.microsoft.com/office/drawing/2014/chart" uri="{C3380CC4-5D6E-409C-BE32-E72D297353CC}">
              <c16:uniqueId val="{00000001-19E5-4AA2-95E3-CCAC0E6D024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24.65</c:v>
                </c:pt>
                <c:pt idx="1">
                  <c:v>23.98</c:v>
                </c:pt>
                <c:pt idx="2">
                  <c:v>23.35</c:v>
                </c:pt>
                <c:pt idx="3">
                  <c:v>23.39</c:v>
                </c:pt>
                <c:pt idx="4">
                  <c:v>23.91</c:v>
                </c:pt>
              </c:numCache>
            </c:numRef>
          </c:val>
          <c:extLst>
            <c:ext xmlns:c16="http://schemas.microsoft.com/office/drawing/2014/chart" uri="{C3380CC4-5D6E-409C-BE32-E72D297353CC}">
              <c16:uniqueId val="{00000000-F270-4EA3-A83C-E70138E308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57.42</c:v>
                </c:pt>
                <c:pt idx="4">
                  <c:v>56.72</c:v>
                </c:pt>
              </c:numCache>
            </c:numRef>
          </c:val>
          <c:smooth val="0"/>
          <c:extLst>
            <c:ext xmlns:c16="http://schemas.microsoft.com/office/drawing/2014/chart" uri="{C3380CC4-5D6E-409C-BE32-E72D297353CC}">
              <c16:uniqueId val="{00000001-F270-4EA3-A83C-E70138E308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94.33</c:v>
                </c:pt>
                <c:pt idx="1">
                  <c:v>93.41</c:v>
                </c:pt>
                <c:pt idx="2">
                  <c:v>94.68</c:v>
                </c:pt>
                <c:pt idx="3">
                  <c:v>95.73</c:v>
                </c:pt>
                <c:pt idx="4">
                  <c:v>95.92</c:v>
                </c:pt>
              </c:numCache>
            </c:numRef>
          </c:val>
          <c:extLst>
            <c:ext xmlns:c16="http://schemas.microsoft.com/office/drawing/2014/chart" uri="{C3380CC4-5D6E-409C-BE32-E72D297353CC}">
              <c16:uniqueId val="{00000000-7C25-4EA8-A61F-958B35C910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90.42</c:v>
                </c:pt>
                <c:pt idx="4">
                  <c:v>90.72</c:v>
                </c:pt>
              </c:numCache>
            </c:numRef>
          </c:val>
          <c:smooth val="0"/>
          <c:extLst>
            <c:ext xmlns:c16="http://schemas.microsoft.com/office/drawing/2014/chart" uri="{C3380CC4-5D6E-409C-BE32-E72D297353CC}">
              <c16:uniqueId val="{00000001-7C25-4EA8-A61F-958B35C910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c:v>
                </c:pt>
                <c:pt idx="1">
                  <c:v>95.98</c:v>
                </c:pt>
                <c:pt idx="2">
                  <c:v>106.3</c:v>
                </c:pt>
                <c:pt idx="3">
                  <c:v>94.77</c:v>
                </c:pt>
                <c:pt idx="4">
                  <c:v>143.6</c:v>
                </c:pt>
              </c:numCache>
            </c:numRef>
          </c:val>
          <c:extLst>
            <c:ext xmlns:c16="http://schemas.microsoft.com/office/drawing/2014/chart" uri="{C3380CC4-5D6E-409C-BE32-E72D297353CC}">
              <c16:uniqueId val="{00000000-178C-4B3B-AC71-7470E6A43F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8C-4B3B-AC71-7470E6A43F7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BC-406E-AFBA-C07E8A6AF0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C-406E-AFBA-C07E8A6AF0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AA-4FA3-B6ED-3810A31A01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AA-4FA3-B6ED-3810A31A01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F0-44B8-9B08-224B9AF2BB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0-44B8-9B08-224B9AF2BB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EF-469D-884C-C9CD751C333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EF-469D-884C-C9CD751C333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AA-4331-8991-3345AEA825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789.44</c:v>
                </c:pt>
                <c:pt idx="4">
                  <c:v>789.08</c:v>
                </c:pt>
              </c:numCache>
            </c:numRef>
          </c:val>
          <c:smooth val="0"/>
          <c:extLst>
            <c:ext xmlns:c16="http://schemas.microsoft.com/office/drawing/2014/chart" uri="{C3380CC4-5D6E-409C-BE32-E72D297353CC}">
              <c16:uniqueId val="{00000001-F6AA-4331-8991-3345AEA825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73.540000000000006</c:v>
                </c:pt>
                <c:pt idx="1">
                  <c:v>78.510000000000005</c:v>
                </c:pt>
                <c:pt idx="2">
                  <c:v>81</c:v>
                </c:pt>
                <c:pt idx="3">
                  <c:v>73.14</c:v>
                </c:pt>
                <c:pt idx="4">
                  <c:v>68.58</c:v>
                </c:pt>
              </c:numCache>
            </c:numRef>
          </c:val>
          <c:extLst>
            <c:ext xmlns:c16="http://schemas.microsoft.com/office/drawing/2014/chart" uri="{C3380CC4-5D6E-409C-BE32-E72D297353CC}">
              <c16:uniqueId val="{00000000-DA34-470B-A4E3-7D4FE941F9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87.29</c:v>
                </c:pt>
                <c:pt idx="4">
                  <c:v>88.25</c:v>
                </c:pt>
              </c:numCache>
            </c:numRef>
          </c:val>
          <c:smooth val="0"/>
          <c:extLst>
            <c:ext xmlns:c16="http://schemas.microsoft.com/office/drawing/2014/chart" uri="{C3380CC4-5D6E-409C-BE32-E72D297353CC}">
              <c16:uniqueId val="{00000001-DA34-470B-A4E3-7D4FE941F9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151.25</c:v>
                </c:pt>
                <c:pt idx="1">
                  <c:v>140.44</c:v>
                </c:pt>
                <c:pt idx="2">
                  <c:v>133.82</c:v>
                </c:pt>
                <c:pt idx="3">
                  <c:v>149.76</c:v>
                </c:pt>
                <c:pt idx="4">
                  <c:v>161.58000000000001</c:v>
                </c:pt>
              </c:numCache>
            </c:numRef>
          </c:val>
          <c:extLst>
            <c:ext xmlns:c16="http://schemas.microsoft.com/office/drawing/2014/chart" uri="{C3380CC4-5D6E-409C-BE32-E72D297353CC}">
              <c16:uniqueId val="{00000000-9BF5-47A5-BC90-3D41A78C4B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176.67</c:v>
                </c:pt>
                <c:pt idx="4">
                  <c:v>176.37</c:v>
                </c:pt>
              </c:numCache>
            </c:numRef>
          </c:val>
          <c:smooth val="0"/>
          <c:extLst>
            <c:ext xmlns:c16="http://schemas.microsoft.com/office/drawing/2014/chart" uri="{C3380CC4-5D6E-409C-BE32-E72D297353CC}">
              <c16:uniqueId val="{00000001-9BF5-47A5-BC90-3D41A78C4B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70" zoomScaleNormal="70" workbookViewId="0">
      <selection activeCell="BF12" sqref="BF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いの町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22235</v>
      </c>
      <c r="AM8" s="51"/>
      <c r="AN8" s="51"/>
      <c r="AO8" s="51"/>
      <c r="AP8" s="51"/>
      <c r="AQ8" s="51"/>
      <c r="AR8" s="51"/>
      <c r="AS8" s="51"/>
      <c r="AT8" s="46">
        <f>データ!T6</f>
        <v>470.97</v>
      </c>
      <c r="AU8" s="46"/>
      <c r="AV8" s="46"/>
      <c r="AW8" s="46"/>
      <c r="AX8" s="46"/>
      <c r="AY8" s="46"/>
      <c r="AZ8" s="46"/>
      <c r="BA8" s="46"/>
      <c r="BB8" s="46">
        <f>データ!U6</f>
        <v>47.21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18.07</v>
      </c>
      <c r="Q10" s="46"/>
      <c r="R10" s="46"/>
      <c r="S10" s="46"/>
      <c r="T10" s="46"/>
      <c r="U10" s="46"/>
      <c r="V10" s="46"/>
      <c r="W10" s="46">
        <f>データ!Q6</f>
        <v>91.36</v>
      </c>
      <c r="X10" s="46"/>
      <c r="Y10" s="46"/>
      <c r="Z10" s="46"/>
      <c r="AA10" s="46"/>
      <c r="AB10" s="46"/>
      <c r="AC10" s="46"/>
      <c r="AD10" s="51">
        <f>データ!R6</f>
        <v>1760</v>
      </c>
      <c r="AE10" s="51"/>
      <c r="AF10" s="51"/>
      <c r="AG10" s="51"/>
      <c r="AH10" s="51"/>
      <c r="AI10" s="51"/>
      <c r="AJ10" s="51"/>
      <c r="AK10" s="2"/>
      <c r="AL10" s="51">
        <f>データ!V6</f>
        <v>3993</v>
      </c>
      <c r="AM10" s="51"/>
      <c r="AN10" s="51"/>
      <c r="AO10" s="51"/>
      <c r="AP10" s="51"/>
      <c r="AQ10" s="51"/>
      <c r="AR10" s="51"/>
      <c r="AS10" s="51"/>
      <c r="AT10" s="46">
        <f>データ!W6</f>
        <v>1.02</v>
      </c>
      <c r="AU10" s="46"/>
      <c r="AV10" s="46"/>
      <c r="AW10" s="46"/>
      <c r="AX10" s="46"/>
      <c r="AY10" s="46"/>
      <c r="AZ10" s="46"/>
      <c r="BA10" s="46"/>
      <c r="BB10" s="46">
        <f>データ!X6</f>
        <v>3914.71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IZlZLKk8MKNNt6AA8XBX/PNSuH0NczT5pSjC9O8Ufi3odi2uhj8SDFQCf+J43J2Ch/EjH54zFaEHKUDcT9vjjQ==" saltValue="nrnXeTkZJAW56aLW6USp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393860</v>
      </c>
      <c r="D6" s="33">
        <f t="shared" si="3"/>
        <v>47</v>
      </c>
      <c r="E6" s="33">
        <f t="shared" si="3"/>
        <v>17</v>
      </c>
      <c r="F6" s="33">
        <f t="shared" si="3"/>
        <v>1</v>
      </c>
      <c r="G6" s="33">
        <f t="shared" si="3"/>
        <v>0</v>
      </c>
      <c r="H6" s="33" t="str">
        <f t="shared" si="3"/>
        <v>高知県　いの町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18.07</v>
      </c>
      <c r="Q6" s="34">
        <f t="shared" si="3"/>
        <v>91.36</v>
      </c>
      <c r="R6" s="34">
        <f t="shared" si="3"/>
        <v>1760</v>
      </c>
      <c r="S6" s="34">
        <f t="shared" si="3"/>
        <v>22235</v>
      </c>
      <c r="T6" s="34">
        <f t="shared" si="3"/>
        <v>470.97</v>
      </c>
      <c r="U6" s="34">
        <f t="shared" si="3"/>
        <v>47.21</v>
      </c>
      <c r="V6" s="34">
        <f t="shared" si="3"/>
        <v>3993</v>
      </c>
      <c r="W6" s="34">
        <f t="shared" si="3"/>
        <v>1.02</v>
      </c>
      <c r="X6" s="34">
        <f t="shared" si="3"/>
        <v>3914.71</v>
      </c>
      <c r="Y6" s="35">
        <f>IF(Y7="",NA(),Y7)</f>
        <v>100.5</v>
      </c>
      <c r="Z6" s="35">
        <f t="shared" ref="Z6:AH6" si="4">IF(Z7="",NA(),Z7)</f>
        <v>95.98</v>
      </c>
      <c r="AA6" s="35">
        <f t="shared" si="4"/>
        <v>106.3</v>
      </c>
      <c r="AB6" s="35">
        <f t="shared" si="4"/>
        <v>94.77</v>
      </c>
      <c r="AC6" s="35">
        <f t="shared" si="4"/>
        <v>143.6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1111.31</v>
      </c>
      <c r="BL6" s="35">
        <f t="shared" si="7"/>
        <v>966.33</v>
      </c>
      <c r="BM6" s="35">
        <f t="shared" si="7"/>
        <v>958.81</v>
      </c>
      <c r="BN6" s="35">
        <f t="shared" si="7"/>
        <v>789.44</v>
      </c>
      <c r="BO6" s="35">
        <f t="shared" si="7"/>
        <v>789.08</v>
      </c>
      <c r="BP6" s="34" t="str">
        <f>IF(BP7="","",IF(BP7="-","【-】","【"&amp;SUBSTITUTE(TEXT(BP7,"#,##0.00"),"-","△")&amp;"】"))</f>
        <v>【705.21】</v>
      </c>
      <c r="BQ6" s="35">
        <f>IF(BQ7="",NA(),BQ7)</f>
        <v>73.540000000000006</v>
      </c>
      <c r="BR6" s="35">
        <f t="shared" ref="BR6:BZ6" si="8">IF(BR7="",NA(),BR7)</f>
        <v>78.510000000000005</v>
      </c>
      <c r="BS6" s="35">
        <f t="shared" si="8"/>
        <v>81</v>
      </c>
      <c r="BT6" s="35">
        <f t="shared" si="8"/>
        <v>73.14</v>
      </c>
      <c r="BU6" s="35">
        <f t="shared" si="8"/>
        <v>68.58</v>
      </c>
      <c r="BV6" s="35">
        <f t="shared" si="8"/>
        <v>75.540000000000006</v>
      </c>
      <c r="BW6" s="35">
        <f t="shared" si="8"/>
        <v>81.739999999999995</v>
      </c>
      <c r="BX6" s="35">
        <f t="shared" si="8"/>
        <v>82.88</v>
      </c>
      <c r="BY6" s="35">
        <f t="shared" si="8"/>
        <v>87.29</v>
      </c>
      <c r="BZ6" s="35">
        <f t="shared" si="8"/>
        <v>88.25</v>
      </c>
      <c r="CA6" s="34" t="str">
        <f>IF(CA7="","",IF(CA7="-","【-】","【"&amp;SUBSTITUTE(TEXT(CA7,"#,##0.00"),"-","△")&amp;"】"))</f>
        <v>【98.96】</v>
      </c>
      <c r="CB6" s="35">
        <f>IF(CB7="",NA(),CB7)</f>
        <v>151.25</v>
      </c>
      <c r="CC6" s="35">
        <f t="shared" ref="CC6:CK6" si="9">IF(CC7="",NA(),CC7)</f>
        <v>140.44</v>
      </c>
      <c r="CD6" s="35">
        <f t="shared" si="9"/>
        <v>133.82</v>
      </c>
      <c r="CE6" s="35">
        <f t="shared" si="9"/>
        <v>149.76</v>
      </c>
      <c r="CF6" s="35">
        <f t="shared" si="9"/>
        <v>161.58000000000001</v>
      </c>
      <c r="CG6" s="35">
        <f t="shared" si="9"/>
        <v>207.96</v>
      </c>
      <c r="CH6" s="35">
        <f t="shared" si="9"/>
        <v>194.31</v>
      </c>
      <c r="CI6" s="35">
        <f t="shared" si="9"/>
        <v>190.99</v>
      </c>
      <c r="CJ6" s="35">
        <f t="shared" si="9"/>
        <v>176.67</v>
      </c>
      <c r="CK6" s="35">
        <f t="shared" si="9"/>
        <v>176.37</v>
      </c>
      <c r="CL6" s="34" t="str">
        <f>IF(CL7="","",IF(CL7="-","【-】","【"&amp;SUBSTITUTE(TEXT(CL7,"#,##0.00"),"-","△")&amp;"】"))</f>
        <v>【134.52】</v>
      </c>
      <c r="CM6" s="35">
        <f>IF(CM7="",NA(),CM7)</f>
        <v>24.65</v>
      </c>
      <c r="CN6" s="35">
        <f t="shared" ref="CN6:CV6" si="10">IF(CN7="",NA(),CN7)</f>
        <v>23.98</v>
      </c>
      <c r="CO6" s="35">
        <f t="shared" si="10"/>
        <v>23.35</v>
      </c>
      <c r="CP6" s="35">
        <f t="shared" si="10"/>
        <v>23.39</v>
      </c>
      <c r="CQ6" s="35">
        <f t="shared" si="10"/>
        <v>23.91</v>
      </c>
      <c r="CR6" s="35">
        <f t="shared" si="10"/>
        <v>53.51</v>
      </c>
      <c r="CS6" s="35">
        <f t="shared" si="10"/>
        <v>53.5</v>
      </c>
      <c r="CT6" s="35">
        <f t="shared" si="10"/>
        <v>52.58</v>
      </c>
      <c r="CU6" s="35">
        <f t="shared" si="10"/>
        <v>57.42</v>
      </c>
      <c r="CV6" s="35">
        <f t="shared" si="10"/>
        <v>56.72</v>
      </c>
      <c r="CW6" s="34" t="str">
        <f>IF(CW7="","",IF(CW7="-","【-】","【"&amp;SUBSTITUTE(TEXT(CW7,"#,##0.00"),"-","△")&amp;"】"))</f>
        <v>【59.57】</v>
      </c>
      <c r="CX6" s="35">
        <f>IF(CX7="",NA(),CX7)</f>
        <v>94.33</v>
      </c>
      <c r="CY6" s="35">
        <f t="shared" ref="CY6:DG6" si="11">IF(CY7="",NA(),CY7)</f>
        <v>93.41</v>
      </c>
      <c r="CZ6" s="35">
        <f t="shared" si="11"/>
        <v>94.68</v>
      </c>
      <c r="DA6" s="35">
        <f t="shared" si="11"/>
        <v>95.73</v>
      </c>
      <c r="DB6" s="35">
        <f t="shared" si="11"/>
        <v>95.92</v>
      </c>
      <c r="DC6" s="35">
        <f t="shared" si="11"/>
        <v>83.91</v>
      </c>
      <c r="DD6" s="35">
        <f t="shared" si="11"/>
        <v>83.51</v>
      </c>
      <c r="DE6" s="35">
        <f t="shared" si="11"/>
        <v>83.02</v>
      </c>
      <c r="DF6" s="35">
        <f t="shared" si="11"/>
        <v>90.42</v>
      </c>
      <c r="DG6" s="35">
        <f t="shared" si="11"/>
        <v>90.72</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0.17</v>
      </c>
      <c r="EN6" s="35">
        <f t="shared" si="14"/>
        <v>0.15</v>
      </c>
      <c r="EO6" s="34" t="str">
        <f>IF(EO7="","",IF(EO7="-","【-】","【"&amp;SUBSTITUTE(TEXT(EO7,"#,##0.00"),"-","△")&amp;"】"))</f>
        <v>【0.30】</v>
      </c>
    </row>
    <row r="7" spans="1:145" s="36" customFormat="1" x14ac:dyDescent="0.15">
      <c r="A7" s="28"/>
      <c r="B7" s="37">
        <v>2020</v>
      </c>
      <c r="C7" s="37">
        <v>393860</v>
      </c>
      <c r="D7" s="37">
        <v>47</v>
      </c>
      <c r="E7" s="37">
        <v>17</v>
      </c>
      <c r="F7" s="37">
        <v>1</v>
      </c>
      <c r="G7" s="37">
        <v>0</v>
      </c>
      <c r="H7" s="37" t="s">
        <v>98</v>
      </c>
      <c r="I7" s="37" t="s">
        <v>99</v>
      </c>
      <c r="J7" s="37" t="s">
        <v>100</v>
      </c>
      <c r="K7" s="37" t="s">
        <v>101</v>
      </c>
      <c r="L7" s="37" t="s">
        <v>102</v>
      </c>
      <c r="M7" s="37" t="s">
        <v>103</v>
      </c>
      <c r="N7" s="38" t="s">
        <v>104</v>
      </c>
      <c r="O7" s="38" t="s">
        <v>105</v>
      </c>
      <c r="P7" s="38">
        <v>18.07</v>
      </c>
      <c r="Q7" s="38">
        <v>91.36</v>
      </c>
      <c r="R7" s="38">
        <v>1760</v>
      </c>
      <c r="S7" s="38">
        <v>22235</v>
      </c>
      <c r="T7" s="38">
        <v>470.97</v>
      </c>
      <c r="U7" s="38">
        <v>47.21</v>
      </c>
      <c r="V7" s="38">
        <v>3993</v>
      </c>
      <c r="W7" s="38">
        <v>1.02</v>
      </c>
      <c r="X7" s="38">
        <v>3914.71</v>
      </c>
      <c r="Y7" s="38">
        <v>100.5</v>
      </c>
      <c r="Z7" s="38">
        <v>95.98</v>
      </c>
      <c r="AA7" s="38">
        <v>106.3</v>
      </c>
      <c r="AB7" s="38">
        <v>94.77</v>
      </c>
      <c r="AC7" s="38">
        <v>143.6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1111.31</v>
      </c>
      <c r="BL7" s="38">
        <v>966.33</v>
      </c>
      <c r="BM7" s="38">
        <v>958.81</v>
      </c>
      <c r="BN7" s="38">
        <v>789.44</v>
      </c>
      <c r="BO7" s="38">
        <v>789.08</v>
      </c>
      <c r="BP7" s="38">
        <v>705.21</v>
      </c>
      <c r="BQ7" s="38">
        <v>73.540000000000006</v>
      </c>
      <c r="BR7" s="38">
        <v>78.510000000000005</v>
      </c>
      <c r="BS7" s="38">
        <v>81</v>
      </c>
      <c r="BT7" s="38">
        <v>73.14</v>
      </c>
      <c r="BU7" s="38">
        <v>68.58</v>
      </c>
      <c r="BV7" s="38">
        <v>75.540000000000006</v>
      </c>
      <c r="BW7" s="38">
        <v>81.739999999999995</v>
      </c>
      <c r="BX7" s="38">
        <v>82.88</v>
      </c>
      <c r="BY7" s="38">
        <v>87.29</v>
      </c>
      <c r="BZ7" s="38">
        <v>88.25</v>
      </c>
      <c r="CA7" s="38">
        <v>98.96</v>
      </c>
      <c r="CB7" s="38">
        <v>151.25</v>
      </c>
      <c r="CC7" s="38">
        <v>140.44</v>
      </c>
      <c r="CD7" s="38">
        <v>133.82</v>
      </c>
      <c r="CE7" s="38">
        <v>149.76</v>
      </c>
      <c r="CF7" s="38">
        <v>161.58000000000001</v>
      </c>
      <c r="CG7" s="38">
        <v>207.96</v>
      </c>
      <c r="CH7" s="38">
        <v>194.31</v>
      </c>
      <c r="CI7" s="38">
        <v>190.99</v>
      </c>
      <c r="CJ7" s="38">
        <v>176.67</v>
      </c>
      <c r="CK7" s="38">
        <v>176.37</v>
      </c>
      <c r="CL7" s="38">
        <v>134.52000000000001</v>
      </c>
      <c r="CM7" s="38">
        <v>24.65</v>
      </c>
      <c r="CN7" s="38">
        <v>23.98</v>
      </c>
      <c r="CO7" s="38">
        <v>23.35</v>
      </c>
      <c r="CP7" s="38">
        <v>23.39</v>
      </c>
      <c r="CQ7" s="38">
        <v>23.91</v>
      </c>
      <c r="CR7" s="38">
        <v>53.51</v>
      </c>
      <c r="CS7" s="38">
        <v>53.5</v>
      </c>
      <c r="CT7" s="38">
        <v>52.58</v>
      </c>
      <c r="CU7" s="38">
        <v>57.42</v>
      </c>
      <c r="CV7" s="38">
        <v>56.72</v>
      </c>
      <c r="CW7" s="38">
        <v>59.57</v>
      </c>
      <c r="CX7" s="38">
        <v>94.33</v>
      </c>
      <c r="CY7" s="38">
        <v>93.41</v>
      </c>
      <c r="CZ7" s="38">
        <v>94.68</v>
      </c>
      <c r="DA7" s="38">
        <v>95.73</v>
      </c>
      <c r="DB7" s="38">
        <v>95.92</v>
      </c>
      <c r="DC7" s="38">
        <v>83.91</v>
      </c>
      <c r="DD7" s="38">
        <v>83.51</v>
      </c>
      <c r="DE7" s="38">
        <v>83.02</v>
      </c>
      <c r="DF7" s="38">
        <v>90.42</v>
      </c>
      <c r="DG7" s="38">
        <v>90.72</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0.17</v>
      </c>
      <c r="EN7" s="38">
        <v>0.15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2022-01-11T04:13:42Z</cp:lastPrinted>
  <dcterms:created xsi:type="dcterms:W3CDTF">2021-12-03T07:46:51Z</dcterms:created>
  <dcterms:modified xsi:type="dcterms:W3CDTF">2022-01-25T07:59:57Z</dcterms:modified>
  <cp:category/>
</cp:coreProperties>
</file>