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480925\Desktop\庶務仕事\01 調査もの\R3\R4.1.7経営比較分析\ホームページ掲載伺い\提出\"/>
    </mc:Choice>
  </mc:AlternateContent>
  <xr:revisionPtr revIDLastSave="0" documentId="13_ncr:1_{88F8B516-79CC-43D9-AE96-54ABD9D4E481}" xr6:coauthVersionLast="36" xr6:coauthVersionMax="36" xr10:uidLastSave="{00000000-0000-0000-0000-000000000000}"/>
  <workbookProtection workbookAlgorithmName="SHA-512" workbookHashValue="ZkpNrL2fyz+SPhg/oQjjP7ZzRfb2W9B4BXBlZL43y3mgzthfJqJrLhk4u4hIMnf+EqzaGaWeAC4kj8y1EkvMVQ==" workbookSaltValue="SjLxHG8KH65CZoOXMXwzig==" workbookSpinCount="100000" lockStructure="1"/>
  <bookViews>
    <workbookView xWindow="0" yWindow="0" windowWidth="19200" windowHeight="1129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<sst xmlns="http://schemas.openxmlformats.org/spreadsheetml/2006/main" count="228" uniqueCount="115">
  <si>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</si>
  <si>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</si>
  <si>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</si>
  <si>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</si>
  <si>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</si>
  <si>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</si>
  <si>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</si>
  <si>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</si>
  <si>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</si>
  <si>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</si>
  <si>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</si>
  <si>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</si>
  <si>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</si>
  <si>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</si>
  <si>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</si>
  <si>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</si>
  <si>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</si>
  <si>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</si>
  <si>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</si>
  <si>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</si>
  <si>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</si>
  <si>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</si>
  <si>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</si>
  <si>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</si>
  <si>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</si>
  <si>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</si>
  <si>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</si>
  <si>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</si>
  <si>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</si>
  <si>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</si>
  <si>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</si>
  <si>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</si>
  <si>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</si>
  <si>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</si>
  <si>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</si>
  <si>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</si>
  <si>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</si>
  <si>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</si>
  <si>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</si>
  <si>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</si>
  <si>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</si>
  <si>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</si>
  <si>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</si>
  <si>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</si>
  <si>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</si>
  <si>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</si>
  <si>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</si>
  <si>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</si>
  <si>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</si>
  <si>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</si>
  <si>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</si>
  <si>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</si>
  <si>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</si>
  <si>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</si>
  <si>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</si>
  <si>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</si>
  <si>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</si>
  <si>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</si>
  <si>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</si>
  <si>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</si>
  <si>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</si>
  <si>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</si>
  <si>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</si>
  <si>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</si>
  <si>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</si>
  <si>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</si>
  <si>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</si>
  <si>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</si>
  <si>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</si>
  <si>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</si>
  <si>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</si>
  <si>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</si>
  <si>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</si>
  <si>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</si>
  <si>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</si>
  <si>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</si>
  <si>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</si>
  <si>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</si>
  <si>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</si>
  <si>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</si>
  <si>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</si>
  <si>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</si>
  <si>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</si>
  <si>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</si>
  <si>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</si>
  <si>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</si>
  <si>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</si>
  <si>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</si>
  <si>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</si>
  <si>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</si>
  <si>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</si>
  <si>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</si>
  <si>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</si>
  <si>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</si>
  <si>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</si>
  <si>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</si>
  <si>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</si>
  <si>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</si>
  <si>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</si>
  <si>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</si>
  <si>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</si>
  <si>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</si>
  <si>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</si>
  <si>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</si>
  <si>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</si>
  <si>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</si>
  <si>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</si>
  <si>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</si>
  <si>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</si>
  <si>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</si>
  <si>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</si>
  <si>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</si>
  <si>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全国平均や類似団体平均に比して高くなっている。管路の更新状況は、年度によりばらつきがあるが、事業の実施時期を一時期に集中することのないよう、管路の布設環境や管種、劣化状況などを踏まえ、緊急度・優先度の検討を行い総合的かつ計画的に進める。</t>
    <phoneticPr fontId="4"/>
  </si>
  <si>
    <t>給水人口の減少などに伴う給水収益の減少が見込まれる中、水道施設の適切な維持管理及び老朽化に伴う改築・更新、南海トラフ地震に備えた耐震化などにより費用が増加し、今後も厳しい経営状況が予想される。
これまでの経営努力にとどまることなく一層の効率的な事業推進に取り組み健全な経営基盤を構築する。また、受益者負担の原則により適正な料金水準を検討し、持続可能な事業運営を実施していく。</t>
    <rPh sb="0" eb="2">
      <t>キュウスイ</t>
    </rPh>
    <rPh sb="12" eb="16">
      <t>キュウスイシュウエキ</t>
    </rPh>
    <rPh sb="17" eb="19">
      <t>ゲンショウ</t>
    </rPh>
    <rPh sb="20" eb="22">
      <t>ミコ</t>
    </rPh>
    <rPh sb="25" eb="26">
      <t>ナカ</t>
    </rPh>
    <rPh sb="32" eb="34">
      <t>テキセツ</t>
    </rPh>
    <rPh sb="35" eb="39">
      <t>イジカンリ</t>
    </rPh>
    <rPh sb="39" eb="40">
      <t>オヨ</t>
    </rPh>
    <rPh sb="75" eb="77">
      <t>ゾウカ</t>
    </rPh>
    <rPh sb="79" eb="81">
      <t>コンゴ</t>
    </rPh>
    <rPh sb="82" eb="83">
      <t>キビ</t>
    </rPh>
    <rPh sb="90" eb="92">
      <t>ヨソウ</t>
    </rPh>
    <rPh sb="127" eb="128">
      <t>ト</t>
    </rPh>
    <rPh sb="129" eb="130">
      <t>ク</t>
    </rPh>
    <rPh sb="131" eb="133">
      <t>ケンゼン</t>
    </rPh>
    <rPh sb="134" eb="136">
      <t>ケイエイ</t>
    </rPh>
    <rPh sb="136" eb="138">
      <t>キバン</t>
    </rPh>
    <rPh sb="139" eb="141">
      <t>コウチク</t>
    </rPh>
    <rPh sb="147" eb="152">
      <t>ジュエキシャフタン</t>
    </rPh>
    <rPh sb="153" eb="155">
      <t>ゲンソク</t>
    </rPh>
    <rPh sb="158" eb="160">
      <t>テキセイ</t>
    </rPh>
    <rPh sb="161" eb="163">
      <t>リョウキン</t>
    </rPh>
    <rPh sb="163" eb="165">
      <t>スイジュン</t>
    </rPh>
    <rPh sb="166" eb="168">
      <t>ケントウ</t>
    </rPh>
    <phoneticPr fontId="4"/>
  </si>
  <si>
    <t>≪健全性≫
令和元年度に水道料金の増額改定を行ったことにより、経常収支比率が回復し、100%を超え単年度の収支は黒字となっている。累積欠損金も発生しておらず、短期的な債務に対しての支払いに要する現金等の資金面については現状では問題ない。しかし、企業債残高対給水収益比率を見ると、料金改定により給水収益が増加したものの、簡易水道事業（法非適用）を平成29年度に経営統合したことにより、企業債残高が多額にのぼり、全国平均や類似団体平均に比して脆弱な財務体質となっている。
≪効率性≫
料金回収率は、料金改定により供給単価が増加したものの、給水原価が微増となっており、依然100％を下回っているため、今後も引続き経営の効率化に務める。有収率については、増加傾向であり、今後も定期的な漏水調査や老朽管路の布設替え等を行い、漏水防止により無効な水量を削減し、有収率の維持向上に努める。
施設利用率については、令和元年度43.11％を58.60％に訂正する。</t>
    <rPh sb="12" eb="14">
      <t>スイドウ</t>
    </rPh>
    <rPh sb="122" eb="125">
      <t>キギョウサイ</t>
    </rPh>
    <rPh sb="125" eb="127">
      <t>ザンダカ</t>
    </rPh>
    <rPh sb="127" eb="128">
      <t>タイ</t>
    </rPh>
    <rPh sb="128" eb="130">
      <t>キュウスイ</t>
    </rPh>
    <rPh sb="130" eb="132">
      <t>シュウエキ</t>
    </rPh>
    <rPh sb="132" eb="134">
      <t>ヒリツ</t>
    </rPh>
    <rPh sb="135" eb="136">
      <t>ミ</t>
    </rPh>
    <rPh sb="139" eb="141">
      <t>リョウキン</t>
    </rPh>
    <rPh sb="141" eb="143">
      <t>カイテイ</t>
    </rPh>
    <rPh sb="146" eb="148">
      <t>キュウスイ</t>
    </rPh>
    <rPh sb="148" eb="150">
      <t>シュウエキ</t>
    </rPh>
    <rPh sb="151" eb="153">
      <t>ゾウカ</t>
    </rPh>
    <rPh sb="172" eb="174">
      <t>ヘイセイ</t>
    </rPh>
    <rPh sb="176" eb="178">
      <t>ネンド</t>
    </rPh>
    <rPh sb="213" eb="215">
      <t>ヘイキン</t>
    </rPh>
    <rPh sb="247" eb="251">
      <t>リョウキンカイテイ</t>
    </rPh>
    <rPh sb="254" eb="256">
      <t>キョウキュウ</t>
    </rPh>
    <rPh sb="256" eb="258">
      <t>タンカ</t>
    </rPh>
    <rPh sb="259" eb="261">
      <t>ゾウカ</t>
    </rPh>
    <rPh sb="267" eb="269">
      <t>キュウスイ</t>
    </rPh>
    <rPh sb="269" eb="271">
      <t>ゲンカ</t>
    </rPh>
    <rPh sb="272" eb="274">
      <t>ビゾウ</t>
    </rPh>
    <rPh sb="297" eb="299">
      <t>コンゴ</t>
    </rPh>
    <rPh sb="300" eb="302">
      <t>ヒキツヅ</t>
    </rPh>
    <rPh sb="303" eb="305">
      <t>ケイエイ</t>
    </rPh>
    <rPh sb="306" eb="309">
      <t>コウリツカ</t>
    </rPh>
    <rPh sb="310" eb="311">
      <t>ツト</t>
    </rPh>
    <rPh sb="323" eb="325">
      <t>ゾウカ</t>
    </rPh>
    <rPh sb="331" eb="33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</si>
</sst>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0.33</c:v>
                </c:pt>
                <c:pt idx="1">
                  <c:v>0.12</c:v>
                </c:pt>
                <c:pt idx="2">
                  <c:v>1.45</c:v>
                </c:pt>
                <c:pt idx="3">
                  <c:v>0.49</c:v>
                </c:pt>
                <c:pt idx="4">
                  <c:v>0.32</c:v>
                </c:pt>
              </c:numCache>
            </c:numRef>
          </c:val>
          <c:extLst>
            <c:ext xmlns:c16="http://schemas.microsoft.com/office/drawing/2014/chart" uri="{C3380CC4-5D6E-409C-BE32-E72D297353CC}">
              <c16:uniqueId val="{00000000-721F-4ABE-8CBC-C5FF8F3743C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21F-4ABE-8CBC-C5FF8F3743C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c:v>
                </c:pt>
                <c:pt idx="1">
                  <c:v>93.65</c:v>
                </c:pt>
                <c:pt idx="2">
                  <c:v>89.45</c:v>
                </c:pt>
                <c:pt idx="3">
                  <c:v>102.67</c:v>
                </c:pt>
                <c:pt idx="4">
                  <c:v>104.76</c:v>
                </c:pt>
              </c:numCache>
            </c:numRef>
          </c:val>
          <c:extLst>
            <c:ext xmlns:c16="http://schemas.microsoft.com/office/drawing/2014/chart" uri="{C3380CC4-5D6E-409C-BE32-E72D297353CC}">
              <c16:uniqueId val="{00000000-8435-416B-8F6B-419D45345B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8435-416B-8F6B-419D45345B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56.61</c:v>
                </c:pt>
                <c:pt idx="1">
                  <c:v>52.7</c:v>
                </c:pt>
                <c:pt idx="2">
                  <c:v>50.97</c:v>
                </c:pt>
                <c:pt idx="3">
                  <c:v>52.87</c:v>
                </c:pt>
                <c:pt idx="4">
                  <c:v>53.47</c:v>
                </c:pt>
              </c:numCache>
            </c:numRef>
          </c:val>
          <c:extLst>
            <c:ext xmlns:c16="http://schemas.microsoft.com/office/drawing/2014/chart" uri="{C3380CC4-5D6E-409C-BE32-E72D297353CC}">
              <c16:uniqueId val="{00000000-5C6C-49B2-B9DC-172EC83C2B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5C6C-49B2-B9DC-172EC83C2B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15.82</c:v>
                </c:pt>
                <c:pt idx="1">
                  <c:v>12.23</c:v>
                </c:pt>
                <c:pt idx="2">
                  <c:v>14.9</c:v>
                </c:pt>
                <c:pt idx="3">
                  <c:v>16.39</c:v>
                </c:pt>
                <c:pt idx="4">
                  <c:v>19.55</c:v>
                </c:pt>
              </c:numCache>
            </c:numRef>
          </c:val>
          <c:extLst>
            <c:ext xmlns:c16="http://schemas.microsoft.com/office/drawing/2014/chart" uri="{C3380CC4-5D6E-409C-BE32-E72D297353CC}">
              <c16:uniqueId val="{00000000-5B41-4C59-BC74-8A58202D1E1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B41-4C59-BC74-8A58202D1E1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5E-4867-9656-F004499B05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15E-4867-9656-F004499B05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523.16999999999996</c:v>
                </c:pt>
                <c:pt idx="1">
                  <c:v>345.4</c:v>
                </c:pt>
                <c:pt idx="2">
                  <c:v>280.48</c:v>
                </c:pt>
                <c:pt idx="3">
                  <c:v>340.36</c:v>
                </c:pt>
                <c:pt idx="4">
                  <c:v>350.33</c:v>
                </c:pt>
              </c:numCache>
            </c:numRef>
          </c:val>
          <c:extLst>
            <c:ext xmlns:c16="http://schemas.microsoft.com/office/drawing/2014/chart" uri="{C3380CC4-5D6E-409C-BE32-E72D297353CC}">
              <c16:uniqueId val="{00000000-9E6D-4AB1-A38C-4389C66B80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E6D-4AB1-A38C-4389C66B80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429.63</c:v>
                </c:pt>
                <c:pt idx="1">
                  <c:v>775.33</c:v>
                </c:pt>
                <c:pt idx="2">
                  <c:v>863.94</c:v>
                </c:pt>
                <c:pt idx="3">
                  <c:v>698.86</c:v>
                </c:pt>
                <c:pt idx="4">
                  <c:v>661.28</c:v>
                </c:pt>
              </c:numCache>
            </c:numRef>
          </c:val>
          <c:extLst>
            <c:ext xmlns:c16="http://schemas.microsoft.com/office/drawing/2014/chart" uri="{C3380CC4-5D6E-409C-BE32-E72D297353CC}">
              <c16:uniqueId val="{00000000-6B7B-4516-A4C6-5C4A6024DE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6B7B-4516-A4C6-5C4A6024DE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103.75</c:v>
                </c:pt>
                <c:pt idx="1">
                  <c:v>82.05</c:v>
                </c:pt>
                <c:pt idx="2">
                  <c:v>79.11</c:v>
                </c:pt>
                <c:pt idx="3">
                  <c:v>95.74</c:v>
                </c:pt>
                <c:pt idx="4">
                  <c:v>98.57</c:v>
                </c:pt>
              </c:numCache>
            </c:numRef>
          </c:val>
          <c:extLst>
            <c:ext xmlns:c16="http://schemas.microsoft.com/office/drawing/2014/chart" uri="{C3380CC4-5D6E-409C-BE32-E72D297353CC}">
              <c16:uniqueId val="{00000000-563E-4B73-A965-232A830FB2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63E-4B73-A965-232A830FB2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89.91</c:v>
                </c:pt>
                <c:pt idx="1">
                  <c:v>114.03</c:v>
                </c:pt>
                <c:pt idx="2">
                  <c:v>118.93</c:v>
                </c:pt>
                <c:pt idx="3">
                  <c:v>122.17</c:v>
                </c:pt>
                <c:pt idx="4">
                  <c:v>122.97</c:v>
                </c:pt>
              </c:numCache>
            </c:numRef>
          </c:val>
          <c:extLst>
            <c:ext xmlns:c16="http://schemas.microsoft.com/office/drawing/2014/chart" uri="{C3380CC4-5D6E-409C-BE32-E72D297353CC}">
              <c16:uniqueId val="{00000000-7B90-47FC-8A0E-7377FCAA4B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B90-47FC-8A0E-7377FCAA4B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44.11</c:v>
                </c:pt>
                <c:pt idx="1">
                  <c:v>44.08</c:v>
                </c:pt>
                <c:pt idx="2">
                  <c:v>42.78</c:v>
                </c:pt>
                <c:pt idx="3">
                  <c:v>43.11</c:v>
                </c:pt>
                <c:pt idx="4">
                  <c:v>57.71</c:v>
                </c:pt>
              </c:numCache>
            </c:numRef>
          </c:val>
          <c:extLst>
            <c:ext xmlns:c16="http://schemas.microsoft.com/office/drawing/2014/chart" uri="{C3380CC4-5D6E-409C-BE32-E72D297353CC}">
              <c16:uniqueId val="{00000000-75F3-45C4-B308-1E311303BC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5F3-45C4-B308-1E311303BC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83.73</c:v>
                </c:pt>
                <c:pt idx="1">
                  <c:v>85.59</c:v>
                </c:pt>
                <c:pt idx="2">
                  <c:v>85.14</c:v>
                </c:pt>
                <c:pt idx="3">
                  <c:v>81.39</c:v>
                </c:pt>
                <c:pt idx="4">
                  <c:v>83.24</c:v>
                </c:pt>
              </c:numCache>
            </c:numRef>
          </c:val>
          <c:extLst>
            <c:ext xmlns:c16="http://schemas.microsoft.com/office/drawing/2014/chart" uri="{C3380CC4-5D6E-409C-BE32-E72D297353CC}">
              <c16:uniqueId val="{00000000-C134-4138-A51D-A37FFA3175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C134-4138-A51D-A37FFA3175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高知県　いの町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22235</v>
      </c>
      <c r="AM8" s="61"/>
      <c r="AN8" s="61"/>
      <c r="AO8" s="61"/>
      <c r="AP8" s="61"/>
      <c r="AQ8" s="61"/>
      <c r="AR8" s="61"/>
      <c r="AS8" s="61"/>
      <c r="AT8" s="52">
        <f>データ!$S$6</f>
        <v>470.97</v>
      </c>
      <c r="AU8" s="53"/>
      <c r="AV8" s="53"/>
      <c r="AW8" s="53"/>
      <c r="AX8" s="53"/>
      <c r="AY8" s="53"/>
      <c r="AZ8" s="53"/>
      <c r="BA8" s="53"/>
      <c r="BB8" s="54">
        <f>データ!$T$6</f>
        <v>47.21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61.45</v>
      </c>
      <c r="J10" s="53"/>
      <c r="K10" s="53"/>
      <c r="L10" s="53"/>
      <c r="M10" s="53"/>
      <c r="N10" s="53"/>
      <c r="O10" s="64"/>
      <c r="P10" s="54">
        <f>データ!$P$6</f>
        <v>92.12</v>
      </c>
      <c r="Q10" s="54"/>
      <c r="R10" s="54"/>
      <c r="S10" s="54"/>
      <c r="T10" s="54"/>
      <c r="U10" s="54"/>
      <c r="V10" s="54"/>
      <c r="W10" s="61">
        <f>データ!$Q$6</f>
        <v>2414</v>
      </c>
      <c r="X10" s="61"/>
      <c r="Y10" s="61"/>
      <c r="Z10" s="61"/>
      <c r="AA10" s="61"/>
      <c r="AB10" s="61"/>
      <c r="AC10" s="61"/>
      <c r="AD10" s="2"/>
      <c r="AE10" s="2"/>
      <c r="AF10" s="2"/>
      <c r="AG10" s="2"/>
      <c r="AH10" s="4"/>
      <c r="AI10" s="4"/>
      <c r="AJ10" s="4"/>
      <c r="AK10" s="4"/>
      <c r="AL10" s="61">
        <f>データ!$U$6</f>
        <v>20351</v>
      </c>
      <c r="AM10" s="61"/>
      <c r="AN10" s="61"/>
      <c r="AO10" s="61"/>
      <c r="AP10" s="61"/>
      <c r="AQ10" s="61"/>
      <c r="AR10" s="61"/>
      <c r="AS10" s="61"/>
      <c r="AT10" s="52">
        <f>データ!$V$6</f>
        <v>25.17</v>
      </c>
      <c r="AU10" s="53"/>
      <c r="AV10" s="53"/>
      <c r="AW10" s="53"/>
      <c r="AX10" s="53"/>
      <c r="AY10" s="53"/>
      <c r="AZ10" s="53"/>
      <c r="BA10" s="53"/>
      <c r="BB10" s="54">
        <f>データ!$W$6</f>
        <v>808.54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IBRfODn4aV39zRkn8mu2GvtHBnoF72wY0UF/RZI8W01cIBqOXybKl1Gej2nAMxxcDn1MsbOlWrmgCBEwjAptw==" saltValue="5qZfNE5Tmm6D/ud2ZT5w3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393860</v>
      </c>
      <c r="D6" s="34">
        <f t="shared" si="3"/>
        <v>46</v>
      </c>
      <c r="E6" s="34">
        <f t="shared" si="3"/>
        <v>1</v>
      </c>
      <c r="F6" s="34">
        <f t="shared" si="3"/>
        <v>0</v>
      </c>
      <c r="G6" s="34">
        <f t="shared" si="3"/>
        <v>1</v>
      </c>
      <c r="H6" s="34" t="str">
        <f t="shared" si="3"/>
        <v>高知県　いの町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61.45</v>
      </c>
      <c r="P6" s="35">
        <f t="shared" si="3"/>
        <v>92.12</v>
      </c>
      <c r="Q6" s="35">
        <f t="shared" si="3"/>
        <v>2414</v>
      </c>
      <c r="R6" s="35">
        <f t="shared" si="3"/>
        <v>22235</v>
      </c>
      <c r="S6" s="35">
        <f t="shared" si="3"/>
        <v>470.97</v>
      </c>
      <c r="T6" s="35">
        <f t="shared" si="3"/>
        <v>47.21</v>
      </c>
      <c r="U6" s="35">
        <f t="shared" si="3"/>
        <v>20351</v>
      </c>
      <c r="V6" s="35">
        <f t="shared" si="3"/>
        <v>25.17</v>
      </c>
      <c r="W6" s="35">
        <f t="shared" si="3"/>
        <v>808.54</v>
      </c>
      <c r="X6" s="36">
        <f>IF(X7="",NA(),X7)</f>
        <v>108.7</v>
      </c>
      <c r="Y6" s="36">
        <f t="shared" ref="Y6:AG6" si="4">IF(Y7="",NA(),Y7)</f>
        <v>93.65</v>
      </c>
      <c r="Z6" s="36">
        <f t="shared" si="4"/>
        <v>89.45</v>
      </c>
      <c r="AA6" s="36">
        <f t="shared" si="4"/>
        <v>102.67</v>
      </c>
      <c r="AB6" s="36">
        <f t="shared" si="4"/>
        <v>104.76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523.16999999999996</v>
      </c>
      <c r="AU6" s="36">
        <f t="shared" ref="AU6:BC6" si="6">IF(AU7="",NA(),AU7)</f>
        <v>345.4</v>
      </c>
      <c r="AV6" s="36">
        <f t="shared" si="6"/>
        <v>280.48</v>
      </c>
      <c r="AW6" s="36">
        <f t="shared" si="6"/>
        <v>340.36</v>
      </c>
      <c r="AX6" s="36">
        <f t="shared" si="6"/>
        <v>350.33</v>
      </c>
      <c r="AY6" s="36">
        <f t="shared" si="6"/>
        <v>384.34</v>
      </c>
      <c r="AZ6" s="36">
        <f t="shared" si="6"/>
        <v>359.47</v>
      </c>
      <c r="BA6" s="36">
        <f t="shared" si="6"/>
        <v>369.69</v>
      </c>
      <c r="BB6" s="36">
        <f t="shared" si="6"/>
        <v>379.08</v>
      </c>
      <c r="BC6" s="36">
        <f t="shared" si="6"/>
        <v>367.55</v>
      </c>
      <c r="BD6" s="35" t="str">
        <f>IF(BD7="","",IF(BD7="-","【-】","【"&amp;SUBSTITUTE(TEXT(BD7,"#,##0.00"),"-","△")&amp;"】"))</f>
        <v>【260.31】</v>
      </c>
      <c r="BE6" s="36">
        <f>IF(BE7="",NA(),BE7)</f>
        <v>429.63</v>
      </c>
      <c r="BF6" s="36">
        <f t="shared" ref="BF6:BN6" si="7">IF(BF7="",NA(),BF7)</f>
        <v>775.33</v>
      </c>
      <c r="BG6" s="36">
        <f t="shared" si="7"/>
        <v>863.94</v>
      </c>
      <c r="BH6" s="36">
        <f t="shared" si="7"/>
        <v>698.86</v>
      </c>
      <c r="BI6" s="36">
        <f t="shared" si="7"/>
        <v>661.28</v>
      </c>
      <c r="BJ6" s="36">
        <f t="shared" si="7"/>
        <v>380.58</v>
      </c>
      <c r="BK6" s="36">
        <f t="shared" si="7"/>
        <v>401.79</v>
      </c>
      <c r="BL6" s="36">
        <f t="shared" si="7"/>
        <v>402.99</v>
      </c>
      <c r="BM6" s="36">
        <f t="shared" si="7"/>
        <v>398.98</v>
      </c>
      <c r="BN6" s="36">
        <f t="shared" si="7"/>
        <v>418.68</v>
      </c>
      <c r="BO6" s="35" t="str">
        <f>IF(BO7="","",IF(BO7="-","【-】","【"&amp;SUBSTITUTE(TEXT(BO7,"#,##0.00"),"-","△")&amp;"】"))</f>
        <v>【275.67】</v>
      </c>
      <c r="BP6" s="36">
        <f>IF(BP7="",NA(),BP7)</f>
        <v>103.75</v>
      </c>
      <c r="BQ6" s="36">
        <f t="shared" ref="BQ6:BY6" si="8">IF(BQ7="",NA(),BQ7)</f>
        <v>82.05</v>
      </c>
      <c r="BR6" s="36">
        <f t="shared" si="8"/>
        <v>79.11</v>
      </c>
      <c r="BS6" s="36">
        <f t="shared" si="8"/>
        <v>95.74</v>
      </c>
      <c r="BT6" s="36">
        <f t="shared" si="8"/>
        <v>98.57</v>
      </c>
      <c r="BU6" s="36">
        <f t="shared" si="8"/>
        <v>102.38</v>
      </c>
      <c r="BV6" s="36">
        <f t="shared" si="8"/>
        <v>100.12</v>
      </c>
      <c r="BW6" s="36">
        <f t="shared" si="8"/>
        <v>98.66</v>
      </c>
      <c r="BX6" s="36">
        <f t="shared" si="8"/>
        <v>98.64</v>
      </c>
      <c r="BY6" s="36">
        <f t="shared" si="8"/>
        <v>94.78</v>
      </c>
      <c r="BZ6" s="35" t="str">
        <f>IF(BZ7="","",IF(BZ7="-","【-】","【"&amp;SUBSTITUTE(TEXT(BZ7,"#,##0.00"),"-","△")&amp;"】"))</f>
        <v>【100.05】</v>
      </c>
      <c r="CA6" s="36">
        <f>IF(CA7="",NA(),CA7)</f>
        <v>89.91</v>
      </c>
      <c r="CB6" s="36">
        <f t="shared" ref="CB6:CJ6" si="9">IF(CB7="",NA(),CB7)</f>
        <v>114.03</v>
      </c>
      <c r="CC6" s="36">
        <f t="shared" si="9"/>
        <v>118.93</v>
      </c>
      <c r="CD6" s="36">
        <f t="shared" si="9"/>
        <v>122.17</v>
      </c>
      <c r="CE6" s="36">
        <f t="shared" si="9"/>
        <v>122.97</v>
      </c>
      <c r="CF6" s="36">
        <f t="shared" si="9"/>
        <v>168.67</v>
      </c>
      <c r="CG6" s="36">
        <f t="shared" si="9"/>
        <v>174.97</v>
      </c>
      <c r="CH6" s="36">
        <f t="shared" si="9"/>
        <v>178.59</v>
      </c>
      <c r="CI6" s="36">
        <f t="shared" si="9"/>
        <v>178.92</v>
      </c>
      <c r="CJ6" s="36">
        <f t="shared" si="9"/>
        <v>181.3</v>
      </c>
      <c r="CK6" s="35" t="str">
        <f>IF(CK7="","",IF(CK7="-","【-】","【"&amp;SUBSTITUTE(TEXT(CK7,"#,##0.00"),"-","△")&amp;"】"))</f>
        <v>【166.40】</v>
      </c>
      <c r="CL6" s="36">
        <f>IF(CL7="",NA(),CL7)</f>
        <v>44.11</v>
      </c>
      <c r="CM6" s="36">
        <f t="shared" ref="CM6:CU6" si="10">IF(CM7="",NA(),CM7)</f>
        <v>44.08</v>
      </c>
      <c r="CN6" s="36">
        <f t="shared" si="10"/>
        <v>42.78</v>
      </c>
      <c r="CO6" s="36">
        <f t="shared" si="10"/>
        <v>43.11</v>
      </c>
      <c r="CP6" s="36">
        <f t="shared" si="10"/>
        <v>57.71</v>
      </c>
      <c r="CQ6" s="36">
        <f t="shared" si="10"/>
        <v>54.92</v>
      </c>
      <c r="CR6" s="36">
        <f t="shared" si="10"/>
        <v>55.63</v>
      </c>
      <c r="CS6" s="36">
        <f t="shared" si="10"/>
        <v>55.03</v>
      </c>
      <c r="CT6" s="36">
        <f t="shared" si="10"/>
        <v>55.14</v>
      </c>
      <c r="CU6" s="36">
        <f t="shared" si="10"/>
        <v>55.89</v>
      </c>
      <c r="CV6" s="35" t="str">
        <f>IF(CV7="","",IF(CV7="-","【-】","【"&amp;SUBSTITUTE(TEXT(CV7,"#,##0.00"),"-","△")&amp;"】"))</f>
        <v>【60.69】</v>
      </c>
      <c r="CW6" s="36">
        <f>IF(CW7="",NA(),CW7)</f>
        <v>83.73</v>
      </c>
      <c r="CX6" s="36">
        <f t="shared" ref="CX6:DF6" si="11">IF(CX7="",NA(),CX7)</f>
        <v>85.59</v>
      </c>
      <c r="CY6" s="36">
        <f t="shared" si="11"/>
        <v>85.14</v>
      </c>
      <c r="CZ6" s="36">
        <f t="shared" si="11"/>
        <v>81.39</v>
      </c>
      <c r="DA6" s="36">
        <f t="shared" si="11"/>
        <v>83.24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56.61</v>
      </c>
      <c r="DI6" s="36">
        <f t="shared" ref="DI6:DQ6" si="12">IF(DI7="",NA(),DI7)</f>
        <v>52.7</v>
      </c>
      <c r="DJ6" s="36">
        <f t="shared" si="12"/>
        <v>50.97</v>
      </c>
      <c r="DK6" s="36">
        <f t="shared" si="12"/>
        <v>52.87</v>
      </c>
      <c r="DL6" s="36">
        <f t="shared" si="12"/>
        <v>53.47</v>
      </c>
      <c r="DM6" s="36">
        <f t="shared" si="12"/>
        <v>48.49</v>
      </c>
      <c r="DN6" s="36">
        <f t="shared" si="12"/>
        <v>48.05</v>
      </c>
      <c r="DO6" s="36">
        <f t="shared" si="12"/>
        <v>48.87</v>
      </c>
      <c r="DP6" s="36">
        <f t="shared" si="12"/>
        <v>49.92</v>
      </c>
      <c r="DQ6" s="36">
        <f t="shared" si="12"/>
        <v>50.63</v>
      </c>
      <c r="DR6" s="35" t="str">
        <f>IF(DR7="","",IF(DR7="-","【-】","【"&amp;SUBSTITUTE(TEXT(DR7,"#,##0.00"),"-","△")&amp;"】"))</f>
        <v>【50.19】</v>
      </c>
      <c r="DS6" s="36">
        <f>IF(DS7="",NA(),DS7)</f>
        <v>15.82</v>
      </c>
      <c r="DT6" s="36">
        <f t="shared" ref="DT6:EB6" si="13">IF(DT7="",NA(),DT7)</f>
        <v>12.23</v>
      </c>
      <c r="DU6" s="36">
        <f t="shared" si="13"/>
        <v>14.9</v>
      </c>
      <c r="DV6" s="36">
        <f t="shared" si="13"/>
        <v>16.39</v>
      </c>
      <c r="DW6" s="36">
        <f t="shared" si="13"/>
        <v>19.55</v>
      </c>
      <c r="DX6" s="36">
        <f t="shared" si="13"/>
        <v>12.79</v>
      </c>
      <c r="DY6" s="36">
        <f t="shared" si="13"/>
        <v>13.39</v>
      </c>
      <c r="DZ6" s="36">
        <f t="shared" si="13"/>
        <v>14.85</v>
      </c>
      <c r="EA6" s="36">
        <f t="shared" si="13"/>
        <v>16.88</v>
      </c>
      <c r="EB6" s="36">
        <f t="shared" si="13"/>
        <v>18.28</v>
      </c>
      <c r="EC6" s="35" t="str">
        <f>IF(EC7="","",IF(EC7="-","【-】","【"&amp;SUBSTITUTE(TEXT(EC7,"#,##0.00"),"-","△")&amp;"】"))</f>
        <v>【20.63】</v>
      </c>
      <c r="ED6" s="36">
        <f>IF(ED7="",NA(),ED7)</f>
        <v>0.33</v>
      </c>
      <c r="EE6" s="36">
        <f t="shared" ref="EE6:EM6" si="14">IF(EE7="",NA(),EE7)</f>
        <v>0.12</v>
      </c>
      <c r="EF6" s="36">
        <f t="shared" si="14"/>
        <v>1.45</v>
      </c>
      <c r="EG6" s="36">
        <f t="shared" si="14"/>
        <v>0.49</v>
      </c>
      <c r="EH6" s="36">
        <f t="shared" si="14"/>
        <v>0.32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393860</v>
      </c>
      <c r="D7" s="38">
        <v>46</v>
      </c>
      <c r="E7" s="38">
        <v>1</v>
      </c>
      <c r="F7" s="38">
        <v>0</v>
      </c>
      <c r="G7" s="38">
        <v>1</v>
      </c>
      <c r="H7" s="38" t="s">
        <v>93</v>
      </c>
      <c r="I7" s="38" t="s">
        <v>94</v>
      </c>
      <c r="J7" s="38" t="s">
        <v>95</v>
      </c>
      <c r="K7" s="38" t="s">
        <v>96</v>
      </c>
      <c r="L7" s="38" t="s">
        <v>97</v>
      </c>
      <c r="M7" s="38" t="s">
        <v>98</v>
      </c>
      <c r="N7" s="39" t="s">
        <v>99</v>
      </c>
      <c r="O7" s="39">
        <v>61.45</v>
      </c>
      <c r="P7" s="39">
        <v>92.12</v>
      </c>
      <c r="Q7" s="39">
        <v>2414</v>
      </c>
      <c r="R7" s="39">
        <v>22235</v>
      </c>
      <c r="S7" s="39">
        <v>470.97</v>
      </c>
      <c r="T7" s="39">
        <v>47.21</v>
      </c>
      <c r="U7" s="39">
        <v>20351</v>
      </c>
      <c r="V7" s="39">
        <v>25.17</v>
      </c>
      <c r="W7" s="39">
        <v>808.54</v>
      </c>
      <c r="X7" s="39">
        <v>108.7</v>
      </c>
      <c r="Y7" s="39">
        <v>93.65</v>
      </c>
      <c r="Z7" s="39">
        <v>89.45</v>
      </c>
      <c r="AA7" s="39">
        <v>102.67</v>
      </c>
      <c r="AB7" s="39">
        <v>104.76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523.16999999999996</v>
      </c>
      <c r="AU7" s="39">
        <v>345.4</v>
      </c>
      <c r="AV7" s="39">
        <v>280.48</v>
      </c>
      <c r="AW7" s="39">
        <v>340.36</v>
      </c>
      <c r="AX7" s="39">
        <v>350.33</v>
      </c>
      <c r="AY7" s="39">
        <v>384.34</v>
      </c>
      <c r="AZ7" s="39">
        <v>359.47</v>
      </c>
      <c r="BA7" s="39">
        <v>369.69</v>
      </c>
      <c r="BB7" s="39">
        <v>379.08</v>
      </c>
      <c r="BC7" s="39">
        <v>367.55</v>
      </c>
      <c r="BD7" s="39">
        <v>260.31</v>
      </c>
      <c r="BE7" s="39">
        <v>429.63</v>
      </c>
      <c r="BF7" s="39">
        <v>775.33</v>
      </c>
      <c r="BG7" s="39">
        <v>863.94</v>
      </c>
      <c r="BH7" s="39">
        <v>698.86</v>
      </c>
      <c r="BI7" s="39">
        <v>661.28</v>
      </c>
      <c r="BJ7" s="39">
        <v>380.58</v>
      </c>
      <c r="BK7" s="39">
        <v>401.79</v>
      </c>
      <c r="BL7" s="39">
        <v>402.99</v>
      </c>
      <c r="BM7" s="39">
        <v>398.98</v>
      </c>
      <c r="BN7" s="39">
        <v>418.68</v>
      </c>
      <c r="BO7" s="39">
        <v>275.67</v>
      </c>
      <c r="BP7" s="39">
        <v>103.75</v>
      </c>
      <c r="BQ7" s="39">
        <v>82.05</v>
      </c>
      <c r="BR7" s="39">
        <v>79.11</v>
      </c>
      <c r="BS7" s="39">
        <v>95.74</v>
      </c>
      <c r="BT7" s="39">
        <v>98.57</v>
      </c>
      <c r="BU7" s="39">
        <v>102.38</v>
      </c>
      <c r="BV7" s="39">
        <v>100.12</v>
      </c>
      <c r="BW7" s="39">
        <v>98.66</v>
      </c>
      <c r="BX7" s="39">
        <v>98.64</v>
      </c>
      <c r="BY7" s="39">
        <v>94.78</v>
      </c>
      <c r="BZ7" s="39">
        <v>100.05</v>
      </c>
      <c r="CA7" s="39">
        <v>89.91</v>
      </c>
      <c r="CB7" s="39">
        <v>114.03</v>
      </c>
      <c r="CC7" s="39">
        <v>118.93</v>
      </c>
      <c r="CD7" s="39">
        <v>122.17</v>
      </c>
      <c r="CE7" s="39">
        <v>122.97</v>
      </c>
      <c r="CF7" s="39">
        <v>168.67</v>
      </c>
      <c r="CG7" s="39">
        <v>174.97</v>
      </c>
      <c r="CH7" s="39">
        <v>178.59</v>
      </c>
      <c r="CI7" s="39">
        <v>178.92</v>
      </c>
      <c r="CJ7" s="39">
        <v>181.3</v>
      </c>
      <c r="CK7" s="39">
        <v>166.4</v>
      </c>
      <c r="CL7" s="39">
        <v>44.11</v>
      </c>
      <c r="CM7" s="39">
        <v>44.08</v>
      </c>
      <c r="CN7" s="39">
        <v>42.78</v>
      </c>
      <c r="CO7" s="39">
        <v>43.11</v>
      </c>
      <c r="CP7" s="39">
        <v>57.71</v>
      </c>
      <c r="CQ7" s="39">
        <v>54.92</v>
      </c>
      <c r="CR7" s="39">
        <v>55.63</v>
      </c>
      <c r="CS7" s="39">
        <v>55.03</v>
      </c>
      <c r="CT7" s="39">
        <v>55.14</v>
      </c>
      <c r="CU7" s="39">
        <v>55.89</v>
      </c>
      <c r="CV7" s="39">
        <v>60.69</v>
      </c>
      <c r="CW7" s="39">
        <v>83.73</v>
      </c>
      <c r="CX7" s="39">
        <v>85.59</v>
      </c>
      <c r="CY7" s="39">
        <v>85.14</v>
      </c>
      <c r="CZ7" s="39">
        <v>81.39</v>
      </c>
      <c r="DA7" s="39">
        <v>83.24</v>
      </c>
      <c r="DB7" s="39">
        <v>82.66</v>
      </c>
      <c r="DC7" s="39">
        <v>82.04</v>
      </c>
      <c r="DD7" s="39">
        <v>81.900000000000006</v>
      </c>
      <c r="DE7" s="39">
        <v>81.39</v>
      </c>
      <c r="DF7" s="39">
        <v>81.27</v>
      </c>
      <c r="DG7" s="39">
        <v>89.82</v>
      </c>
      <c r="DH7" s="39">
        <v>56.61</v>
      </c>
      <c r="DI7" s="39">
        <v>52.7</v>
      </c>
      <c r="DJ7" s="39">
        <v>50.97</v>
      </c>
      <c r="DK7" s="39">
        <v>52.87</v>
      </c>
      <c r="DL7" s="39">
        <v>53.47</v>
      </c>
      <c r="DM7" s="39">
        <v>48.49</v>
      </c>
      <c r="DN7" s="39">
        <v>48.05</v>
      </c>
      <c r="DO7" s="39">
        <v>48.87</v>
      </c>
      <c r="DP7" s="39">
        <v>49.92</v>
      </c>
      <c r="DQ7" s="39">
        <v>50.63</v>
      </c>
      <c r="DR7" s="39">
        <v>50.19</v>
      </c>
      <c r="DS7" s="39">
        <v>15.82</v>
      </c>
      <c r="DT7" s="39">
        <v>12.23</v>
      </c>
      <c r="DU7" s="39">
        <v>14.9</v>
      </c>
      <c r="DV7" s="39">
        <v>16.39</v>
      </c>
      <c r="DW7" s="39">
        <v>19.55</v>
      </c>
      <c r="DX7" s="39">
        <v>12.79</v>
      </c>
      <c r="DY7" s="39">
        <v>13.39</v>
      </c>
      <c r="DZ7" s="39">
        <v>14.85</v>
      </c>
      <c r="EA7" s="39">
        <v>16.88</v>
      </c>
      <c r="EB7" s="39">
        <v>18.28</v>
      </c>
      <c r="EC7" s="39">
        <v>20.63</v>
      </c>
      <c r="ED7" s="39">
        <v>0.33</v>
      </c>
      <c r="EE7" s="39">
        <v>0.12</v>
      </c>
      <c r="EF7" s="39">
        <v>1.45</v>
      </c>
      <c r="EG7" s="39">
        <v>0.49</v>
      </c>
      <c r="EH7" s="39">
        <v>0.32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2022-01-12T09:02:05Z</cp:lastPrinted>
  <dcterms:created xsi:type="dcterms:W3CDTF">2021-12-03T06:57:05Z</dcterms:created>
  <dcterms:modified xsi:type="dcterms:W3CDTF">2022-02-28T02:24:41Z</dcterms:modified>
  <cp:category/>
</cp:coreProperties>
</file>