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C:\Users\480925\Desktop\庶務仕事\01 調査もの\R2\R3.1.12経営比較分析\提出\"/>
    </mc:Choice>
  </mc:AlternateContent>
  <xr:revisionPtr revIDLastSave="0" documentId="13_ncr:1_{4D342B55-58B6-4F65-872E-15638406B7AF}" xr6:coauthVersionLast="36" xr6:coauthVersionMax="36" xr10:uidLastSave="{00000000-0000-0000-0000-000000000000}"/>
  <workbookProtection workbookAlgorithmName="SHA-512" workbookHashValue="9yHttUjW+6s/hyiqvVrnzNTQHVSiWo1REs/fIDnbUSbS0A64hSgS812kl6u4YLXvCV1rtYUWsL9OyeAN4iIEkg==" workbookSaltValue="dX7fgFsSGHaWARrop9qllw==" workbookSpinCount="100000" lockStructure="1"/>
  <bookViews>
    <workbookView xWindow="0" yWindow="0" windowWidth="15360" windowHeight="7635" xr2:uid="{00000000-000D-0000-FFFF-FFFF00000000}"/>
  </bookViews>
  <sheets>
    <sheet name="法非適用_下水道事業" sheetId="4" r:id="rId1"/>
    <sheet name="データ" sheetId="5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I86" i="4" s="1"/>
  <c r="BZ6" i="5"/>
  <c r="BY6" i="5"/>
  <c r="BX6" i="5"/>
  <c r="BW6" i="5"/>
  <c r="BV6" i="5"/>
  <c r="BU6" i="5"/>
  <c r="BT6" i="5"/>
  <c r="BS6" i="5"/>
  <c r="BR6" i="5"/>
  <c r="BQ6" i="5"/>
  <c r="BP6" i="5"/>
  <c r="H86" i="4" s="1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E86" i="4" s="1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AT8" i="4" s="1"/>
  <c r="S6" i="5"/>
  <c r="AL8" i="4" s="1"/>
  <c r="R6" i="5"/>
  <c r="Q6" i="5"/>
  <c r="W10" i="4" s="1"/>
  <c r="P6" i="5"/>
  <c r="O6" i="5"/>
  <c r="N6" i="5"/>
  <c r="M6" i="5"/>
  <c r="AD8" i="4" s="1"/>
  <c r="L6" i="5"/>
  <c r="W8" i="4" s="1"/>
  <c r="K6" i="5"/>
  <c r="J6" i="5"/>
  <c r="I6" i="5"/>
  <c r="B8" i="4" s="1"/>
  <c r="H6" i="5"/>
  <c r="B6" i="4" s="1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J86" i="4"/>
  <c r="AT10" i="4"/>
  <c r="AL10" i="4"/>
  <c r="AD10" i="4"/>
  <c r="P10" i="4"/>
  <c r="I10" i="4"/>
  <c r="B10" i="4"/>
  <c r="P8" i="4"/>
  <c r="I8" i="4"/>
</calcChain>
</file>

<file path=xl/sharedStrings.xml><?xml version="1.0" encoding="utf-8"?>
<sst xmlns="http://schemas.openxmlformats.org/spreadsheetml/2006/main" count="236" uniqueCount="118">
  <si>
    <t>経営比較分析表（令和元年度決算）</t>
    <rPh sb="8" eb="10">
      <t>レイワ</t>
    </rPh>
    <rPh sb="10" eb="12">
      <t>ガンネン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</si>
  <si>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</si>
  <si>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</si>
  <si>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</si>
  <si>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</si>
  <si>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</si>
  <si>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</si>
  <si>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</si>
  <si>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</si>
  <si>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</si>
  <si>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</si>
  <si>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</si>
  <si>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</si>
  <si>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</si>
  <si>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</si>
  <si>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</si>
  <si>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</si>
  <si>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</si>
  <si>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</si>
  <si>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</si>
  <si>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</si>
  <si>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</si>
  <si>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</si>
  <si>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令和元年度全国平均</t>
    <rPh sb="0" eb="2">
      <t>レイワ</t>
    </rPh>
    <rPh sb="2" eb="4">
      <t>ガンネン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</si>
  <si>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</si>
  <si>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</si>
  <si>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</si>
  <si>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</si>
  <si>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</si>
  <si>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</si>
  <si>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</si>
  <si>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</si>
  <si>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</si>
  <si>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</si>
  <si>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</si>
  <si>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</si>
  <si>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</si>
  <si>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</si>
  <si>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</si>
  <si>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</si>
  <si>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</si>
  <si>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</si>
  <si>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</si>
  <si>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</si>
  <si>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</si>
  <si>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</si>
  <si>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</si>
  <si>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</si>
  <si>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</si>
  <si>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</si>
  <si>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</si>
  <si>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</si>
  <si>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</si>
  <si>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</si>
  <si>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</si>
  <si>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</si>
  <si>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</si>
  <si>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</si>
  <si>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</si>
  <si>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</si>
  <si>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</si>
  <si>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</si>
  <si>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</si>
  <si>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</si>
  <si>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</si>
  <si>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</si>
  <si>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</si>
  <si>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</si>
  <si>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</si>
  <si>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</si>
  <si>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</si>
  <si>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</si>
  <si>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</si>
  <si>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</si>
  <si>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</si>
  <si>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</si>
  <si>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</si>
  <si>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</si>
  <si>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</si>
  <si>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</si>
  <si>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</si>
  <si>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</si>
  <si>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</si>
  <si>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</si>
  <si>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</si>
  <si>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</si>
  <si>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</si>
  <si>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</si>
  <si>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</si>
  <si>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</si>
  <si>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</si>
  <si>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</si>
  <si>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</si>
  <si>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</si>
  <si>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</si>
  <si>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</si>
  <si>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</si>
  <si>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高知県　いの町</t>
  </si>
  <si>
    <t>法非適用</t>
  </si>
  <si>
    <t>下水道事業</t>
  </si>
  <si>
    <t>農業集落排水</t>
  </si>
  <si>
    <t>F2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</si>
  <si>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</si>
  <si>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</si>
  <si>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</si>
  <si>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</si>
  <si>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</si>
  <si>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</si>
  <si>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</si>
  <si>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</si>
  <si>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</si>
  <si>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</si>
  <si>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</si>
  <si>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</si>
  <si>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</si>
  <si>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 xml:space="preserve">
　平成27年度に行った２箇所の農業集落排水施設の診断の結果、大規模な更新箇所はありませんでした。不具合が生じた場合は、修繕を行い施設の適切な維持管理に努めます。</t>
    <rPh sb="2" eb="4">
      <t>ヘイセイ</t>
    </rPh>
    <rPh sb="6" eb="7">
      <t>ネン</t>
    </rPh>
    <rPh sb="7" eb="8">
      <t>ド</t>
    </rPh>
    <rPh sb="9" eb="10">
      <t>オコナ</t>
    </rPh>
    <rPh sb="13" eb="15">
      <t>カショ</t>
    </rPh>
    <rPh sb="16" eb="18">
      <t>ノウギョウ</t>
    </rPh>
    <rPh sb="18" eb="20">
      <t>シュウラク</t>
    </rPh>
    <rPh sb="20" eb="22">
      <t>ハイスイ</t>
    </rPh>
    <rPh sb="22" eb="24">
      <t>シセツ</t>
    </rPh>
    <rPh sb="25" eb="27">
      <t>シンダン</t>
    </rPh>
    <rPh sb="28" eb="30">
      <t>ケッカ</t>
    </rPh>
    <rPh sb="31" eb="34">
      <t>ダイキボ</t>
    </rPh>
    <rPh sb="35" eb="37">
      <t>コウシン</t>
    </rPh>
    <rPh sb="37" eb="39">
      <t>カショ</t>
    </rPh>
    <rPh sb="49" eb="52">
      <t>フグアイ</t>
    </rPh>
    <rPh sb="53" eb="54">
      <t>ショウ</t>
    </rPh>
    <rPh sb="56" eb="58">
      <t>バアイ</t>
    </rPh>
    <rPh sb="60" eb="62">
      <t>シュウゼン</t>
    </rPh>
    <rPh sb="63" eb="64">
      <t>オコナ</t>
    </rPh>
    <rPh sb="65" eb="67">
      <t>シセツ</t>
    </rPh>
    <rPh sb="68" eb="70">
      <t>テキセツ</t>
    </rPh>
    <rPh sb="71" eb="73">
      <t>イジ</t>
    </rPh>
    <rPh sb="73" eb="75">
      <t>カンリ</t>
    </rPh>
    <rPh sb="76" eb="77">
      <t>ツト</t>
    </rPh>
    <phoneticPr fontId="4"/>
  </si>
  <si>
    <t xml:space="preserve">
　経営改善のためには、適正な使用料収入の確保と汚水処理費の削減を行い、今後も引き続き、個別訪問など水洗化普及活動に尽力し、水洗化人口及び有収水量の増加を目指します。</t>
    <rPh sb="2" eb="4">
      <t>ケイエイ</t>
    </rPh>
    <rPh sb="4" eb="6">
      <t>カイゼン</t>
    </rPh>
    <rPh sb="33" eb="34">
      <t>オコナ</t>
    </rPh>
    <rPh sb="36" eb="38">
      <t>コンゴ</t>
    </rPh>
    <rPh sb="39" eb="40">
      <t>ヒ</t>
    </rPh>
    <rPh sb="41" eb="42">
      <t>ツヅ</t>
    </rPh>
    <rPh sb="44" eb="46">
      <t>コベツ</t>
    </rPh>
    <rPh sb="46" eb="48">
      <t>ホウモン</t>
    </rPh>
    <rPh sb="50" eb="53">
      <t>スイセンカ</t>
    </rPh>
    <rPh sb="53" eb="55">
      <t>フキュウ</t>
    </rPh>
    <rPh sb="55" eb="57">
      <t>カツドウ</t>
    </rPh>
    <rPh sb="58" eb="60">
      <t>ジンリョク</t>
    </rPh>
    <rPh sb="62" eb="65">
      <t>スイセンカ</t>
    </rPh>
    <rPh sb="65" eb="67">
      <t>ジンコウ</t>
    </rPh>
    <rPh sb="67" eb="68">
      <t>オヨ</t>
    </rPh>
    <rPh sb="69" eb="71">
      <t>ユウシュウ</t>
    </rPh>
    <rPh sb="71" eb="73">
      <t>スイリョウ</t>
    </rPh>
    <rPh sb="74" eb="76">
      <t>ゾウカ</t>
    </rPh>
    <rPh sb="77" eb="79">
      <t>メザ</t>
    </rPh>
    <phoneticPr fontId="4"/>
  </si>
  <si>
    <r>
      <t xml:space="preserve">
①収益的収支比率が100％未満の場合、単年度の収支が赤字であることを示しておりますので、いの町では使用料等の収益を増やす取組が必要となります。
⑤経費回収率については、平成30年度に比べ約10％回復したものの、施設の供用開始から一定期間経過しており、今後も不具合が発生する見込みですので、適正な使用料収入の確保や水洗化率の増加の取組、汚水処理費の削減が必要です。
⑦⑧いの町の農業集落排水事業が、八代地区は平成10年、加田地区は平成16年に整備完了していることを踏まえると、「経営の効率性」に関する経営指標である「施設利用率」及び「水洗化率」が低いといえます。また、人口減少により平成30年度からさらに施設利用率、水洗化率が減少していますので、引き続き戸別訪問など、</t>
    </r>
    <r>
      <rPr>
        <sz val="11"/>
        <rFont val="ＭＳ ゴシック"/>
        <family val="3"/>
        <charset val="128"/>
      </rPr>
      <t>水洗化率増加の取組が必要となります。</t>
    </r>
    <rPh sb="2" eb="5">
      <t>シュウエキテキ</t>
    </rPh>
    <rPh sb="5" eb="7">
      <t>シュウシ</t>
    </rPh>
    <rPh sb="7" eb="9">
      <t>ヒリツ</t>
    </rPh>
    <rPh sb="14" eb="16">
      <t>ミマン</t>
    </rPh>
    <rPh sb="17" eb="19">
      <t>バアイ</t>
    </rPh>
    <rPh sb="20" eb="23">
      <t>タンネンド</t>
    </rPh>
    <rPh sb="24" eb="26">
      <t>シュウシ</t>
    </rPh>
    <rPh sb="27" eb="29">
      <t>アカジ</t>
    </rPh>
    <rPh sb="35" eb="36">
      <t>シメ</t>
    </rPh>
    <rPh sb="47" eb="48">
      <t>チョウ</t>
    </rPh>
    <rPh sb="50" eb="53">
      <t>シヨウリョウ</t>
    </rPh>
    <rPh sb="53" eb="54">
      <t>トウ</t>
    </rPh>
    <rPh sb="55" eb="57">
      <t>シュウエキ</t>
    </rPh>
    <rPh sb="58" eb="59">
      <t>フ</t>
    </rPh>
    <rPh sb="61" eb="62">
      <t>ト</t>
    </rPh>
    <rPh sb="62" eb="63">
      <t>ク</t>
    </rPh>
    <rPh sb="64" eb="66">
      <t>ヒツヨウ</t>
    </rPh>
    <rPh sb="75" eb="77">
      <t>ケイヒ</t>
    </rPh>
    <rPh sb="77" eb="79">
      <t>カイシュウ</t>
    </rPh>
    <rPh sb="79" eb="80">
      <t>リツ</t>
    </rPh>
    <rPh sb="86" eb="88">
      <t>ヘイセイ</t>
    </rPh>
    <rPh sb="90" eb="92">
      <t>ネンド</t>
    </rPh>
    <rPh sb="93" eb="94">
      <t>クラ</t>
    </rPh>
    <rPh sb="95" eb="96">
      <t>ヤク</t>
    </rPh>
    <rPh sb="99" eb="101">
      <t>カイフク</t>
    </rPh>
    <rPh sb="107" eb="109">
      <t>シセツ</t>
    </rPh>
    <rPh sb="110" eb="112">
      <t>キョウヨウ</t>
    </rPh>
    <rPh sb="112" eb="114">
      <t>カイシ</t>
    </rPh>
    <rPh sb="116" eb="118">
      <t>イッテイ</t>
    </rPh>
    <rPh sb="118" eb="120">
      <t>キカン</t>
    </rPh>
    <rPh sb="120" eb="122">
      <t>ケイカ</t>
    </rPh>
    <rPh sb="127" eb="129">
      <t>コンゴ</t>
    </rPh>
    <rPh sb="130" eb="133">
      <t>フグアイ</t>
    </rPh>
    <rPh sb="134" eb="136">
      <t>ハッセイ</t>
    </rPh>
    <rPh sb="138" eb="140">
      <t>ミコ</t>
    </rPh>
    <rPh sb="146" eb="148">
      <t>テキセイ</t>
    </rPh>
    <rPh sb="149" eb="152">
      <t>シヨウリョウ</t>
    </rPh>
    <rPh sb="152" eb="154">
      <t>シュウニュウ</t>
    </rPh>
    <rPh sb="155" eb="157">
      <t>カクホ</t>
    </rPh>
    <rPh sb="158" eb="161">
      <t>スイセンカ</t>
    </rPh>
    <rPh sb="161" eb="162">
      <t>リツ</t>
    </rPh>
    <rPh sb="163" eb="165">
      <t>ゾウカ</t>
    </rPh>
    <rPh sb="166" eb="168">
      <t>トリクミ</t>
    </rPh>
    <rPh sb="169" eb="171">
      <t>オスイ</t>
    </rPh>
    <rPh sb="171" eb="173">
      <t>ショリ</t>
    </rPh>
    <rPh sb="173" eb="174">
      <t>ヒ</t>
    </rPh>
    <rPh sb="175" eb="177">
      <t>サクゲン</t>
    </rPh>
    <rPh sb="178" eb="180">
      <t>ヒツヨウ</t>
    </rPh>
    <rPh sb="190" eb="191">
      <t>チョウ</t>
    </rPh>
    <rPh sb="192" eb="194">
      <t>ノウギョウ</t>
    </rPh>
    <rPh sb="194" eb="196">
      <t>シュウラク</t>
    </rPh>
    <rPh sb="196" eb="198">
      <t>ハイスイ</t>
    </rPh>
    <rPh sb="198" eb="200">
      <t>ジギョウ</t>
    </rPh>
    <rPh sb="202" eb="204">
      <t>ヤシロ</t>
    </rPh>
    <rPh sb="204" eb="206">
      <t>チク</t>
    </rPh>
    <rPh sb="207" eb="209">
      <t>ヘイセイ</t>
    </rPh>
    <rPh sb="211" eb="212">
      <t>ネン</t>
    </rPh>
    <rPh sb="213" eb="215">
      <t>カダ</t>
    </rPh>
    <rPh sb="215" eb="217">
      <t>チク</t>
    </rPh>
    <rPh sb="218" eb="220">
      <t>ヘイセイ</t>
    </rPh>
    <rPh sb="222" eb="223">
      <t>ネン</t>
    </rPh>
    <rPh sb="224" eb="226">
      <t>セイビ</t>
    </rPh>
    <rPh sb="226" eb="228">
      <t>カンリョウ</t>
    </rPh>
    <rPh sb="235" eb="236">
      <t>フ</t>
    </rPh>
    <rPh sb="242" eb="244">
      <t>ケイエイ</t>
    </rPh>
    <rPh sb="245" eb="248">
      <t>コウリツセイ</t>
    </rPh>
    <rPh sb="250" eb="251">
      <t>カン</t>
    </rPh>
    <rPh sb="253" eb="255">
      <t>ケイエイ</t>
    </rPh>
    <rPh sb="255" eb="257">
      <t>シヒョウ</t>
    </rPh>
    <rPh sb="261" eb="263">
      <t>シセツ</t>
    </rPh>
    <rPh sb="263" eb="266">
      <t>リヨウリツ</t>
    </rPh>
    <rPh sb="267" eb="268">
      <t>オヨ</t>
    </rPh>
    <rPh sb="270" eb="273">
      <t>スイセンカ</t>
    </rPh>
    <rPh sb="273" eb="274">
      <t>リツ</t>
    </rPh>
    <rPh sb="276" eb="277">
      <t>ヒク</t>
    </rPh>
    <rPh sb="287" eb="289">
      <t>ジンコウ</t>
    </rPh>
    <rPh sb="289" eb="291">
      <t>ゲンショウ</t>
    </rPh>
    <rPh sb="294" eb="296">
      <t>ヘイセイ</t>
    </rPh>
    <rPh sb="298" eb="300">
      <t>ネンド</t>
    </rPh>
    <rPh sb="305" eb="307">
      <t>シセツ</t>
    </rPh>
    <rPh sb="307" eb="309">
      <t>リヨウ</t>
    </rPh>
    <rPh sb="309" eb="310">
      <t>リツ</t>
    </rPh>
    <rPh sb="311" eb="314">
      <t>スイセンカ</t>
    </rPh>
    <rPh sb="314" eb="315">
      <t>リツ</t>
    </rPh>
    <rPh sb="316" eb="318">
      <t>ゲンショウ</t>
    </rPh>
    <rPh sb="326" eb="327">
      <t>ヒ</t>
    </rPh>
    <rPh sb="328" eb="329">
      <t>ツヅ</t>
    </rPh>
    <rPh sb="330" eb="332">
      <t>コベツ</t>
    </rPh>
    <rPh sb="332" eb="334">
      <t>ホウモン</t>
    </rPh>
    <rPh sb="337" eb="340">
      <t>スイセンカ</t>
    </rPh>
    <rPh sb="340" eb="341">
      <t>リツ</t>
    </rPh>
    <rPh sb="341" eb="343">
      <t>ゾウカ</t>
    </rPh>
    <rPh sb="344" eb="345">
      <t>ト</t>
    </rPh>
    <rPh sb="345" eb="346">
      <t>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</si>
</sst>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E6-4B97-A364-E51A64C81A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90016"/>
        <c:axId val="206619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0.01</c:v>
                </c:pt>
                <c:pt idx="1">
                  <c:v>2.0499999999999998</c:v>
                </c:pt>
                <c:pt idx="2">
                  <c:v>0.01</c:v>
                </c:pt>
                <c:pt idx="3">
                  <c:v>0.01</c:v>
                </c:pt>
                <c:pt idx="4">
                  <c:v>0.02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E6-4B97-A364-E51A64C81A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90016"/>
        <c:axId val="206619776"/>
      </c:lineChart>
      <c:dateAx>
        <c:axId val="20479001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619776"/>
        <c:crosses val="autoZero"/>
        <c:auto val="1"/>
        <c:lblOffset val="100"/>
        <c:baseTimeUnit val="years"/>
      </c:dateAx>
      <c:valAx>
        <c:axId val="206619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4790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95.14</c:v>
                </c:pt>
                <c:pt idx="1">
                  <c:v>95.2</c:v>
                </c:pt>
                <c:pt idx="2">
                  <c:v>95.03</c:v>
                </c:pt>
                <c:pt idx="3">
                  <c:v>96.11</c:v>
                </c:pt>
                <c:pt idx="4">
                  <c:v>94.9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0C-4FDE-8D26-358B8E02F1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4992"/>
        <c:axId val="2170403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0C-4FDE-8D26-358B8E02F1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4992"/>
        <c:axId val="217040384"/>
      </c:lineChart>
      <c:dateAx>
        <c:axId val="2140849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7040384"/>
        <c:crosses val="autoZero"/>
        <c:auto val="1"/>
        <c:lblOffset val="100"/>
        <c:baseTimeUnit val="years"/>
      </c:dateAx>
      <c:valAx>
        <c:axId val="2170403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49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C2-43D9-9341-87C910AAD0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112"/>
        <c:axId val="2182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C2-43D9-9341-87C910AAD0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112"/>
        <c:axId val="218298240"/>
      </c:lineChart>
      <c:dateAx>
        <c:axId val="217610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8240"/>
        <c:crosses val="autoZero"/>
        <c:auto val="1"/>
        <c:lblOffset val="100"/>
        <c:baseTimeUnit val="years"/>
      </c:dateAx>
      <c:valAx>
        <c:axId val="2182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2A-47BB-AC20-64EDDF2AA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12288"/>
        <c:axId val="73214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2A-47BB-AC20-64EDDF2AA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12288"/>
        <c:axId val="73214208"/>
      </c:lineChart>
      <c:dateAx>
        <c:axId val="73212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14208"/>
        <c:crosses val="autoZero"/>
        <c:auto val="1"/>
        <c:lblOffset val="100"/>
        <c:baseTimeUnit val="years"/>
      </c:dateAx>
      <c:valAx>
        <c:axId val="73214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12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B5-4133-A126-CB74B4F412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288"/>
        <c:axId val="7323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B5-4133-A126-CB74B4F412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288"/>
        <c:axId val="73230208"/>
      </c:lineChart>
      <c:dateAx>
        <c:axId val="73228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208"/>
        <c:crosses val="autoZero"/>
        <c:auto val="1"/>
        <c:lblOffset val="100"/>
        <c:baseTimeUnit val="years"/>
      </c:dateAx>
      <c:valAx>
        <c:axId val="7323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FF-4063-B44C-8E7AE01CA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39936"/>
        <c:axId val="7325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FF-4063-B44C-8E7AE01CA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39936"/>
        <c:axId val="73250304"/>
      </c:lineChart>
      <c:dateAx>
        <c:axId val="73239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0304"/>
        <c:crosses val="autoZero"/>
        <c:auto val="1"/>
        <c:lblOffset val="100"/>
        <c:baseTimeUnit val="years"/>
      </c:dateAx>
      <c:valAx>
        <c:axId val="7325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3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データ!$BF$6:$BJ$6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D1-4478-9551-7DB8C021A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0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1081.8</c:v>
                </c:pt>
                <c:pt idx="1">
                  <c:v>974.93</c:v>
                </c:pt>
                <c:pt idx="2">
                  <c:v>855.8</c:v>
                </c:pt>
                <c:pt idx="3">
                  <c:v>789.46</c:v>
                </c:pt>
                <c:pt idx="4">
                  <c:v>826.83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D1-4478-9551-7DB8C021A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0032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0032"/>
        <c:crosses val="autoZero"/>
        <c:auto val="1"/>
        <c:lblOffset val="100"/>
        <c:baseTimeUnit val="years"/>
      </c:dateAx>
      <c:valAx>
        <c:axId val="73340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59.6</c:v>
                </c:pt>
                <c:pt idx="1">
                  <c:v>60.44</c:v>
                </c:pt>
                <c:pt idx="2">
                  <c:v>50.81</c:v>
                </c:pt>
                <c:pt idx="3">
                  <c:v>36.5</c:v>
                </c:pt>
                <c:pt idx="4">
                  <c:v>46.46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F-493F-A8DD-6EFEBE2F0C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53856"/>
        <c:axId val="733601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52.19</c:v>
                </c:pt>
                <c:pt idx="1">
                  <c:v>55.32</c:v>
                </c:pt>
                <c:pt idx="2">
                  <c:v>59.8</c:v>
                </c:pt>
                <c:pt idx="3">
                  <c:v>57.77</c:v>
                </c:pt>
                <c:pt idx="4">
                  <c:v>57.31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5F-493F-A8DD-6EFEBE2F0C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53856"/>
        <c:axId val="73360128"/>
      </c:lineChart>
      <c:dateAx>
        <c:axId val="73353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0128"/>
        <c:crosses val="autoZero"/>
        <c:auto val="1"/>
        <c:lblOffset val="100"/>
        <c:baseTimeUnit val="years"/>
      </c:dateAx>
      <c:valAx>
        <c:axId val="733601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53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196.04</c:v>
                </c:pt>
                <c:pt idx="1">
                  <c:v>195.52</c:v>
                </c:pt>
                <c:pt idx="2">
                  <c:v>235.3</c:v>
                </c:pt>
                <c:pt idx="3">
                  <c:v>340.93</c:v>
                </c:pt>
                <c:pt idx="4">
                  <c:v>277.05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6-4BD7-ACC4-C80F599586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9856"/>
        <c:axId val="73372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296.14</c:v>
                </c:pt>
                <c:pt idx="1">
                  <c:v>283.17</c:v>
                </c:pt>
                <c:pt idx="2">
                  <c:v>263.76</c:v>
                </c:pt>
                <c:pt idx="3">
                  <c:v>274.35000000000002</c:v>
                </c:pt>
                <c:pt idx="4">
                  <c:v>273.52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6-4BD7-ACC4-C80F599586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9856"/>
        <c:axId val="73372032"/>
      </c:lineChart>
      <c:dateAx>
        <c:axId val="73369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72032"/>
        <c:crosses val="autoZero"/>
        <c:auto val="1"/>
        <c:lblOffset val="100"/>
        <c:baseTimeUnit val="years"/>
      </c:dateAx>
      <c:valAx>
        <c:axId val="73372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9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27.96</c:v>
                </c:pt>
                <c:pt idx="1">
                  <c:v>27.6</c:v>
                </c:pt>
                <c:pt idx="2">
                  <c:v>27.6</c:v>
                </c:pt>
                <c:pt idx="3">
                  <c:v>25.09</c:v>
                </c:pt>
                <c:pt idx="4">
                  <c:v>24.01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E3-406B-8206-B35A626BE7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8144"/>
        <c:axId val="1398538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52.31</c:v>
                </c:pt>
                <c:pt idx="1">
                  <c:v>60.65</c:v>
                </c:pt>
                <c:pt idx="2">
                  <c:v>51.75</c:v>
                </c:pt>
                <c:pt idx="3">
                  <c:v>50.68</c:v>
                </c:pt>
                <c:pt idx="4">
                  <c:v>50.14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E3-406B-8206-B35A626BE7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8144"/>
        <c:axId val="139853824"/>
      </c:lineChart>
      <c:dateAx>
        <c:axId val="73398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53824"/>
        <c:crosses val="autoZero"/>
        <c:auto val="1"/>
        <c:lblOffset val="100"/>
        <c:baseTimeUnit val="years"/>
      </c:dateAx>
      <c:valAx>
        <c:axId val="1398538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8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77.12</c:v>
                </c:pt>
                <c:pt idx="1">
                  <c:v>77.459999999999994</c:v>
                </c:pt>
                <c:pt idx="2">
                  <c:v>79.2</c:v>
                </c:pt>
                <c:pt idx="3">
                  <c:v>80.95</c:v>
                </c:pt>
                <c:pt idx="4">
                  <c:v>77.23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33-4BB3-9A35-637AD4557E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4032"/>
        <c:axId val="1398859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84.32</c:v>
                </c:pt>
                <c:pt idx="1">
                  <c:v>84.58</c:v>
                </c:pt>
                <c:pt idx="2">
                  <c:v>84.84</c:v>
                </c:pt>
                <c:pt idx="3">
                  <c:v>84.86</c:v>
                </c:pt>
                <c:pt idx="4">
                  <c:v>84.98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F33-4BB3-9A35-637AD4557E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4032"/>
        <c:axId val="139885952"/>
      </c:lineChart>
      <c:dateAx>
        <c:axId val="1398840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85952"/>
        <c:crosses val="autoZero"/>
        <c:auto val="1"/>
        <c:lblOffset val="100"/>
        <c:baseTimeUnit val="years"/>
      </c:dateAx>
      <c:valAx>
        <c:axId val="1398859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84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【765.47】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【86.22】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【51.30】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【257.86】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【59.59】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【0.02】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Z86"/>
  <sheetViews>
    <sheetView showGridLines="0" tabSelected="1" topLeftCell="AG7" zoomScaleNormal="10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74" t="s">
        <v>0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</row>
    <row r="3" spans="1:78" ht="9.75" customHeight="1" x14ac:dyDescent="0.15">
      <c r="A3" s="2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  <c r="BW3" s="74"/>
      <c r="BX3" s="74"/>
      <c r="BY3" s="74"/>
      <c r="BZ3" s="74"/>
    </row>
    <row r="4" spans="1:78" ht="9.75" customHeight="1" x14ac:dyDescent="0.15">
      <c r="A4" s="2"/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4"/>
      <c r="BC4" s="74"/>
      <c r="BD4" s="74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4"/>
      <c r="BS4" s="74"/>
      <c r="BT4" s="74"/>
      <c r="BU4" s="74"/>
      <c r="BV4" s="74"/>
      <c r="BW4" s="74"/>
      <c r="BX4" s="74"/>
      <c r="BY4" s="74"/>
      <c r="BZ4" s="74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75" t="str">
        <f>データ!H6</f>
        <v>高知県　いの町</v>
      </c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65" t="s">
        <v>1</v>
      </c>
      <c r="C7" s="65"/>
      <c r="D7" s="65"/>
      <c r="E7" s="65"/>
      <c r="F7" s="65"/>
      <c r="G7" s="65"/>
      <c r="H7" s="65"/>
      <c r="I7" s="65" t="s">
        <v>2</v>
      </c>
      <c r="J7" s="65"/>
      <c r="K7" s="65"/>
      <c r="L7" s="65"/>
      <c r="M7" s="65"/>
      <c r="N7" s="65"/>
      <c r="O7" s="65"/>
      <c r="P7" s="65" t="s">
        <v>3</v>
      </c>
      <c r="Q7" s="65"/>
      <c r="R7" s="65"/>
      <c r="S7" s="65"/>
      <c r="T7" s="65"/>
      <c r="U7" s="65"/>
      <c r="V7" s="65"/>
      <c r="W7" s="65" t="s">
        <v>4</v>
      </c>
      <c r="X7" s="65"/>
      <c r="Y7" s="65"/>
      <c r="Z7" s="65"/>
      <c r="AA7" s="65"/>
      <c r="AB7" s="65"/>
      <c r="AC7" s="65"/>
      <c r="AD7" s="65" t="s">
        <v>5</v>
      </c>
      <c r="AE7" s="65"/>
      <c r="AF7" s="65"/>
      <c r="AG7" s="65"/>
      <c r="AH7" s="65"/>
      <c r="AI7" s="65"/>
      <c r="AJ7" s="65"/>
      <c r="AK7" s="3"/>
      <c r="AL7" s="65" t="s">
        <v>6</v>
      </c>
      <c r="AM7" s="65"/>
      <c r="AN7" s="65"/>
      <c r="AO7" s="65"/>
      <c r="AP7" s="65"/>
      <c r="AQ7" s="65"/>
      <c r="AR7" s="65"/>
      <c r="AS7" s="65"/>
      <c r="AT7" s="65" t="s">
        <v>7</v>
      </c>
      <c r="AU7" s="65"/>
      <c r="AV7" s="65"/>
      <c r="AW7" s="65"/>
      <c r="AX7" s="65"/>
      <c r="AY7" s="65"/>
      <c r="AZ7" s="65"/>
      <c r="BA7" s="65"/>
      <c r="BB7" s="65" t="s">
        <v>8</v>
      </c>
      <c r="BC7" s="65"/>
      <c r="BD7" s="65"/>
      <c r="BE7" s="65"/>
      <c r="BF7" s="65"/>
      <c r="BG7" s="65"/>
      <c r="BH7" s="65"/>
      <c r="BI7" s="65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15">
      <c r="A8" s="2"/>
      <c r="B8" s="72" t="str">
        <f>データ!I6</f>
        <v>法非適用</v>
      </c>
      <c r="C8" s="72"/>
      <c r="D8" s="72"/>
      <c r="E8" s="72"/>
      <c r="F8" s="72"/>
      <c r="G8" s="72"/>
      <c r="H8" s="72"/>
      <c r="I8" s="72" t="str">
        <f>データ!J6</f>
        <v>下水道事業</v>
      </c>
      <c r="J8" s="72"/>
      <c r="K8" s="72"/>
      <c r="L8" s="72"/>
      <c r="M8" s="72"/>
      <c r="N8" s="72"/>
      <c r="O8" s="72"/>
      <c r="P8" s="72" t="str">
        <f>データ!K6</f>
        <v>農業集落排水</v>
      </c>
      <c r="Q8" s="72"/>
      <c r="R8" s="72"/>
      <c r="S8" s="72"/>
      <c r="T8" s="72"/>
      <c r="U8" s="72"/>
      <c r="V8" s="72"/>
      <c r="W8" s="72" t="str">
        <f>データ!L6</f>
        <v>F2</v>
      </c>
      <c r="X8" s="72"/>
      <c r="Y8" s="72"/>
      <c r="Z8" s="72"/>
      <c r="AA8" s="72"/>
      <c r="AB8" s="72"/>
      <c r="AC8" s="72"/>
      <c r="AD8" s="73" t="str">
        <f>データ!$M$6</f>
        <v>非設置</v>
      </c>
      <c r="AE8" s="73"/>
      <c r="AF8" s="73"/>
      <c r="AG8" s="73"/>
      <c r="AH8" s="73"/>
      <c r="AI8" s="73"/>
      <c r="AJ8" s="73"/>
      <c r="AK8" s="3"/>
      <c r="AL8" s="69">
        <f>データ!S6</f>
        <v>22567</v>
      </c>
      <c r="AM8" s="69"/>
      <c r="AN8" s="69"/>
      <c r="AO8" s="69"/>
      <c r="AP8" s="69"/>
      <c r="AQ8" s="69"/>
      <c r="AR8" s="69"/>
      <c r="AS8" s="69"/>
      <c r="AT8" s="68">
        <f>データ!T6</f>
        <v>470.97</v>
      </c>
      <c r="AU8" s="68"/>
      <c r="AV8" s="68"/>
      <c r="AW8" s="68"/>
      <c r="AX8" s="68"/>
      <c r="AY8" s="68"/>
      <c r="AZ8" s="68"/>
      <c r="BA8" s="68"/>
      <c r="BB8" s="68">
        <f>データ!U6</f>
        <v>47.92</v>
      </c>
      <c r="BC8" s="68"/>
      <c r="BD8" s="68"/>
      <c r="BE8" s="68"/>
      <c r="BF8" s="68"/>
      <c r="BG8" s="68"/>
      <c r="BH8" s="68"/>
      <c r="BI8" s="68"/>
      <c r="BJ8" s="3"/>
      <c r="BK8" s="3"/>
      <c r="BL8" s="70" t="s">
        <v>10</v>
      </c>
      <c r="BM8" s="71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15">
      <c r="A9" s="2"/>
      <c r="B9" s="65" t="s">
        <v>12</v>
      </c>
      <c r="C9" s="65"/>
      <c r="D9" s="65"/>
      <c r="E9" s="65"/>
      <c r="F9" s="65"/>
      <c r="G9" s="65"/>
      <c r="H9" s="65"/>
      <c r="I9" s="65" t="s">
        <v>13</v>
      </c>
      <c r="J9" s="65"/>
      <c r="K9" s="65"/>
      <c r="L9" s="65"/>
      <c r="M9" s="65"/>
      <c r="N9" s="65"/>
      <c r="O9" s="65"/>
      <c r="P9" s="65" t="s">
        <v>14</v>
      </c>
      <c r="Q9" s="65"/>
      <c r="R9" s="65"/>
      <c r="S9" s="65"/>
      <c r="T9" s="65"/>
      <c r="U9" s="65"/>
      <c r="V9" s="65"/>
      <c r="W9" s="65" t="s">
        <v>15</v>
      </c>
      <c r="X9" s="65"/>
      <c r="Y9" s="65"/>
      <c r="Z9" s="65"/>
      <c r="AA9" s="65"/>
      <c r="AB9" s="65"/>
      <c r="AC9" s="65"/>
      <c r="AD9" s="65" t="s">
        <v>16</v>
      </c>
      <c r="AE9" s="65"/>
      <c r="AF9" s="65"/>
      <c r="AG9" s="65"/>
      <c r="AH9" s="65"/>
      <c r="AI9" s="65"/>
      <c r="AJ9" s="65"/>
      <c r="AK9" s="3"/>
      <c r="AL9" s="65" t="s">
        <v>17</v>
      </c>
      <c r="AM9" s="65"/>
      <c r="AN9" s="65"/>
      <c r="AO9" s="65"/>
      <c r="AP9" s="65"/>
      <c r="AQ9" s="65"/>
      <c r="AR9" s="65"/>
      <c r="AS9" s="65"/>
      <c r="AT9" s="65" t="s">
        <v>18</v>
      </c>
      <c r="AU9" s="65"/>
      <c r="AV9" s="65"/>
      <c r="AW9" s="65"/>
      <c r="AX9" s="65"/>
      <c r="AY9" s="65"/>
      <c r="AZ9" s="65"/>
      <c r="BA9" s="65"/>
      <c r="BB9" s="65" t="s">
        <v>19</v>
      </c>
      <c r="BC9" s="65"/>
      <c r="BD9" s="65"/>
      <c r="BE9" s="65"/>
      <c r="BF9" s="65"/>
      <c r="BG9" s="65"/>
      <c r="BH9" s="65"/>
      <c r="BI9" s="65"/>
      <c r="BJ9" s="3"/>
      <c r="BK9" s="3"/>
      <c r="BL9" s="66" t="s">
        <v>20</v>
      </c>
      <c r="BM9" s="67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15">
      <c r="A10" s="2"/>
      <c r="B10" s="68" t="str">
        <f>データ!N6</f>
        <v>-</v>
      </c>
      <c r="C10" s="68"/>
      <c r="D10" s="68"/>
      <c r="E10" s="68"/>
      <c r="F10" s="68"/>
      <c r="G10" s="68"/>
      <c r="H10" s="68"/>
      <c r="I10" s="68" t="str">
        <f>データ!O6</f>
        <v>該当数値なし</v>
      </c>
      <c r="J10" s="68"/>
      <c r="K10" s="68"/>
      <c r="L10" s="68"/>
      <c r="M10" s="68"/>
      <c r="N10" s="68"/>
      <c r="O10" s="68"/>
      <c r="P10" s="68">
        <f>データ!P6</f>
        <v>2.9</v>
      </c>
      <c r="Q10" s="68"/>
      <c r="R10" s="68"/>
      <c r="S10" s="68"/>
      <c r="T10" s="68"/>
      <c r="U10" s="68"/>
      <c r="V10" s="68"/>
      <c r="W10" s="68">
        <f>データ!Q6</f>
        <v>100</v>
      </c>
      <c r="X10" s="68"/>
      <c r="Y10" s="68"/>
      <c r="Z10" s="68"/>
      <c r="AA10" s="68"/>
      <c r="AB10" s="68"/>
      <c r="AC10" s="68"/>
      <c r="AD10" s="69">
        <f>データ!R6</f>
        <v>3212</v>
      </c>
      <c r="AE10" s="69"/>
      <c r="AF10" s="69"/>
      <c r="AG10" s="69"/>
      <c r="AH10" s="69"/>
      <c r="AI10" s="69"/>
      <c r="AJ10" s="69"/>
      <c r="AK10" s="2"/>
      <c r="AL10" s="69">
        <f>データ!V6</f>
        <v>650</v>
      </c>
      <c r="AM10" s="69"/>
      <c r="AN10" s="69"/>
      <c r="AO10" s="69"/>
      <c r="AP10" s="69"/>
      <c r="AQ10" s="69"/>
      <c r="AR10" s="69"/>
      <c r="AS10" s="69"/>
      <c r="AT10" s="68">
        <f>データ!W6</f>
        <v>0.14000000000000001</v>
      </c>
      <c r="AU10" s="68"/>
      <c r="AV10" s="68"/>
      <c r="AW10" s="68"/>
      <c r="AX10" s="68"/>
      <c r="AY10" s="68"/>
      <c r="AZ10" s="68"/>
      <c r="BA10" s="68"/>
      <c r="BB10" s="68">
        <f>データ!X6</f>
        <v>4642.8599999999997</v>
      </c>
      <c r="BC10" s="68"/>
      <c r="BD10" s="68"/>
      <c r="BE10" s="68"/>
      <c r="BF10" s="68"/>
      <c r="BG10" s="68"/>
      <c r="BH10" s="68"/>
      <c r="BI10" s="68"/>
      <c r="BJ10" s="2"/>
      <c r="BK10" s="2"/>
      <c r="BL10" s="58" t="s">
        <v>22</v>
      </c>
      <c r="BM10" s="59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60" t="s">
        <v>24</v>
      </c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</row>
    <row r="14" spans="1:78" ht="13.5" customHeight="1" x14ac:dyDescent="0.15">
      <c r="A14" s="2"/>
      <c r="B14" s="62" t="s">
        <v>25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4"/>
      <c r="BK14" s="2"/>
      <c r="BL14" s="52" t="s">
        <v>26</v>
      </c>
      <c r="BM14" s="53"/>
      <c r="BN14" s="53"/>
      <c r="BO14" s="53"/>
      <c r="BP14" s="53"/>
      <c r="BQ14" s="53"/>
      <c r="BR14" s="53"/>
      <c r="BS14" s="53"/>
      <c r="BT14" s="53"/>
      <c r="BU14" s="53"/>
      <c r="BV14" s="53"/>
      <c r="BW14" s="53"/>
      <c r="BX14" s="53"/>
      <c r="BY14" s="53"/>
      <c r="BZ14" s="54"/>
    </row>
    <row r="15" spans="1:78" ht="13.5" customHeight="1" x14ac:dyDescent="0.15">
      <c r="A15" s="2"/>
      <c r="B15" s="49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1"/>
      <c r="BK15" s="2"/>
      <c r="BL15" s="55"/>
      <c r="BM15" s="56"/>
      <c r="BN15" s="56"/>
      <c r="BO15" s="56"/>
      <c r="BP15" s="56"/>
      <c r="BQ15" s="56"/>
      <c r="BR15" s="56"/>
      <c r="BS15" s="56"/>
      <c r="BT15" s="56"/>
      <c r="BU15" s="56"/>
      <c r="BV15" s="56"/>
      <c r="BW15" s="56"/>
      <c r="BX15" s="56"/>
      <c r="BY15" s="56"/>
      <c r="BZ15" s="57"/>
    </row>
    <row r="16" spans="1:78" ht="13.5" customHeight="1" x14ac:dyDescent="0.15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3" t="s">
        <v>117</v>
      </c>
      <c r="BM16" s="44"/>
      <c r="BN16" s="44"/>
      <c r="BO16" s="44"/>
      <c r="BP16" s="44"/>
      <c r="BQ16" s="44"/>
      <c r="BR16" s="44"/>
      <c r="BS16" s="44"/>
      <c r="BT16" s="44"/>
      <c r="BU16" s="44"/>
      <c r="BV16" s="44"/>
      <c r="BW16" s="44"/>
      <c r="BX16" s="44"/>
      <c r="BY16" s="44"/>
      <c r="BZ16" s="45"/>
    </row>
    <row r="17" spans="1:78" ht="13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3"/>
      <c r="BM17" s="44"/>
      <c r="BN17" s="44"/>
      <c r="BO17" s="44"/>
      <c r="BP17" s="44"/>
      <c r="BQ17" s="44"/>
      <c r="BR17" s="44"/>
      <c r="BS17" s="44"/>
      <c r="BT17" s="44"/>
      <c r="BU17" s="44"/>
      <c r="BV17" s="44"/>
      <c r="BW17" s="44"/>
      <c r="BX17" s="44"/>
      <c r="BY17" s="44"/>
      <c r="BZ17" s="45"/>
    </row>
    <row r="18" spans="1:78" ht="13.5" customHeight="1" x14ac:dyDescent="0.15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3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5"/>
    </row>
    <row r="19" spans="1:78" ht="13.5" customHeight="1" x14ac:dyDescent="0.15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3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5"/>
    </row>
    <row r="20" spans="1:78" ht="13.5" customHeight="1" x14ac:dyDescent="0.15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3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5"/>
    </row>
    <row r="21" spans="1:78" ht="13.5" customHeight="1" x14ac:dyDescent="0.15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3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5"/>
    </row>
    <row r="22" spans="1:78" ht="13.5" customHeight="1" x14ac:dyDescent="0.15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3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5"/>
    </row>
    <row r="23" spans="1:78" ht="13.5" customHeight="1" x14ac:dyDescent="0.15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3"/>
      <c r="BM23" s="44"/>
      <c r="BN23" s="44"/>
      <c r="BO23" s="44"/>
      <c r="BP23" s="44"/>
      <c r="BQ23" s="44"/>
      <c r="BR23" s="44"/>
      <c r="BS23" s="44"/>
      <c r="BT23" s="44"/>
      <c r="BU23" s="44"/>
      <c r="BV23" s="44"/>
      <c r="BW23" s="44"/>
      <c r="BX23" s="44"/>
      <c r="BY23" s="44"/>
      <c r="BZ23" s="45"/>
    </row>
    <row r="24" spans="1:78" ht="13.5" customHeight="1" x14ac:dyDescent="0.15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3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5"/>
    </row>
    <row r="25" spans="1:78" ht="13.5" customHeight="1" x14ac:dyDescent="0.15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3"/>
      <c r="BM25" s="44"/>
      <c r="BN25" s="44"/>
      <c r="BO25" s="44"/>
      <c r="BP25" s="44"/>
      <c r="BQ25" s="44"/>
      <c r="BR25" s="44"/>
      <c r="BS25" s="44"/>
      <c r="BT25" s="44"/>
      <c r="BU25" s="44"/>
      <c r="BV25" s="44"/>
      <c r="BW25" s="44"/>
      <c r="BX25" s="44"/>
      <c r="BY25" s="44"/>
      <c r="BZ25" s="45"/>
    </row>
    <row r="26" spans="1:78" ht="13.5" customHeight="1" x14ac:dyDescent="0.15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3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5"/>
    </row>
    <row r="27" spans="1:78" ht="13.5" customHeight="1" x14ac:dyDescent="0.15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3"/>
      <c r="BM27" s="44"/>
      <c r="BN27" s="44"/>
      <c r="BO27" s="44"/>
      <c r="BP27" s="44"/>
      <c r="BQ27" s="44"/>
      <c r="BR27" s="44"/>
      <c r="BS27" s="44"/>
      <c r="BT27" s="44"/>
      <c r="BU27" s="44"/>
      <c r="BV27" s="44"/>
      <c r="BW27" s="44"/>
      <c r="BX27" s="44"/>
      <c r="BY27" s="44"/>
      <c r="BZ27" s="45"/>
    </row>
    <row r="28" spans="1:78" ht="13.5" customHeight="1" x14ac:dyDescent="0.15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3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45"/>
    </row>
    <row r="29" spans="1:78" ht="13.5" customHeight="1" x14ac:dyDescent="0.15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3"/>
      <c r="BM29" s="44"/>
      <c r="BN29" s="44"/>
      <c r="BO29" s="44"/>
      <c r="BP29" s="44"/>
      <c r="BQ29" s="44"/>
      <c r="BR29" s="44"/>
      <c r="BS29" s="44"/>
      <c r="BT29" s="44"/>
      <c r="BU29" s="44"/>
      <c r="BV29" s="44"/>
      <c r="BW29" s="44"/>
      <c r="BX29" s="44"/>
      <c r="BY29" s="44"/>
      <c r="BZ29" s="45"/>
    </row>
    <row r="30" spans="1:78" ht="13.5" customHeight="1" x14ac:dyDescent="0.15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3"/>
      <c r="BM30" s="44"/>
      <c r="BN30" s="44"/>
      <c r="BO30" s="44"/>
      <c r="BP30" s="44"/>
      <c r="BQ30" s="44"/>
      <c r="BR30" s="44"/>
      <c r="BS30" s="44"/>
      <c r="BT30" s="44"/>
      <c r="BU30" s="44"/>
      <c r="BV30" s="44"/>
      <c r="BW30" s="44"/>
      <c r="BX30" s="44"/>
      <c r="BY30" s="44"/>
      <c r="BZ30" s="45"/>
    </row>
    <row r="31" spans="1:78" ht="13.5" customHeight="1" x14ac:dyDescent="0.15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3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5"/>
    </row>
    <row r="32" spans="1:78" ht="13.5" customHeight="1" x14ac:dyDescent="0.15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3"/>
      <c r="BM32" s="44"/>
      <c r="BN32" s="44"/>
      <c r="BO32" s="44"/>
      <c r="BP32" s="44"/>
      <c r="BQ32" s="44"/>
      <c r="BR32" s="44"/>
      <c r="BS32" s="44"/>
      <c r="BT32" s="44"/>
      <c r="BU32" s="44"/>
      <c r="BV32" s="44"/>
      <c r="BW32" s="44"/>
      <c r="BX32" s="44"/>
      <c r="BY32" s="44"/>
      <c r="BZ32" s="45"/>
    </row>
    <row r="33" spans="1:78" ht="13.5" customHeight="1" x14ac:dyDescent="0.15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3"/>
      <c r="BM33" s="44"/>
      <c r="BN33" s="44"/>
      <c r="BO33" s="44"/>
      <c r="BP33" s="44"/>
      <c r="BQ33" s="44"/>
      <c r="BR33" s="44"/>
      <c r="BS33" s="44"/>
      <c r="BT33" s="44"/>
      <c r="BU33" s="44"/>
      <c r="BV33" s="44"/>
      <c r="BW33" s="44"/>
      <c r="BX33" s="44"/>
      <c r="BY33" s="44"/>
      <c r="BZ33" s="45"/>
    </row>
    <row r="34" spans="1:78" ht="13.5" customHeight="1" x14ac:dyDescent="0.15">
      <c r="A34" s="2"/>
      <c r="B34" s="16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43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5"/>
    </row>
    <row r="35" spans="1:78" ht="13.5" customHeight="1" x14ac:dyDescent="0.15">
      <c r="A35" s="2"/>
      <c r="B35" s="16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43"/>
      <c r="BM35" s="44"/>
      <c r="BN35" s="44"/>
      <c r="BO35" s="44"/>
      <c r="BP35" s="44"/>
      <c r="BQ35" s="44"/>
      <c r="BR35" s="44"/>
      <c r="BS35" s="44"/>
      <c r="BT35" s="44"/>
      <c r="BU35" s="44"/>
      <c r="BV35" s="44"/>
      <c r="BW35" s="44"/>
      <c r="BX35" s="44"/>
      <c r="BY35" s="44"/>
      <c r="BZ35" s="45"/>
    </row>
    <row r="36" spans="1:78" ht="13.5" customHeight="1" x14ac:dyDescent="0.15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3"/>
      <c r="BM36" s="44"/>
      <c r="BN36" s="44"/>
      <c r="BO36" s="44"/>
      <c r="BP36" s="44"/>
      <c r="BQ36" s="44"/>
      <c r="BR36" s="44"/>
      <c r="BS36" s="44"/>
      <c r="BT36" s="44"/>
      <c r="BU36" s="44"/>
      <c r="BV36" s="44"/>
      <c r="BW36" s="44"/>
      <c r="BX36" s="44"/>
      <c r="BY36" s="44"/>
      <c r="BZ36" s="45"/>
    </row>
    <row r="37" spans="1:78" ht="13.5" customHeight="1" x14ac:dyDescent="0.15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3"/>
      <c r="BM37" s="44"/>
      <c r="BN37" s="44"/>
      <c r="BO37" s="44"/>
      <c r="BP37" s="44"/>
      <c r="BQ37" s="44"/>
      <c r="BR37" s="44"/>
      <c r="BS37" s="44"/>
      <c r="BT37" s="44"/>
      <c r="BU37" s="44"/>
      <c r="BV37" s="44"/>
      <c r="BW37" s="44"/>
      <c r="BX37" s="44"/>
      <c r="BY37" s="44"/>
      <c r="BZ37" s="45"/>
    </row>
    <row r="38" spans="1:78" ht="13.5" customHeight="1" x14ac:dyDescent="0.15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3"/>
      <c r="BM38" s="44"/>
      <c r="BN38" s="44"/>
      <c r="BO38" s="44"/>
      <c r="BP38" s="44"/>
      <c r="BQ38" s="44"/>
      <c r="BR38" s="44"/>
      <c r="BS38" s="44"/>
      <c r="BT38" s="44"/>
      <c r="BU38" s="44"/>
      <c r="BV38" s="44"/>
      <c r="BW38" s="44"/>
      <c r="BX38" s="44"/>
      <c r="BY38" s="44"/>
      <c r="BZ38" s="45"/>
    </row>
    <row r="39" spans="1:78" ht="13.5" customHeight="1" x14ac:dyDescent="0.15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3"/>
      <c r="BM39" s="44"/>
      <c r="BN39" s="44"/>
      <c r="BO39" s="44"/>
      <c r="BP39" s="44"/>
      <c r="BQ39" s="44"/>
      <c r="BR39" s="44"/>
      <c r="BS39" s="44"/>
      <c r="BT39" s="44"/>
      <c r="BU39" s="44"/>
      <c r="BV39" s="44"/>
      <c r="BW39" s="44"/>
      <c r="BX39" s="44"/>
      <c r="BY39" s="44"/>
      <c r="BZ39" s="45"/>
    </row>
    <row r="40" spans="1:78" ht="13.5" customHeight="1" x14ac:dyDescent="0.15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3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5"/>
    </row>
    <row r="41" spans="1:78" ht="13.5" customHeight="1" x14ac:dyDescent="0.15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3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5"/>
    </row>
    <row r="42" spans="1:78" ht="13.5" customHeight="1" x14ac:dyDescent="0.15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3"/>
      <c r="BM42" s="44"/>
      <c r="BN42" s="44"/>
      <c r="BO42" s="44"/>
      <c r="BP42" s="44"/>
      <c r="BQ42" s="44"/>
      <c r="BR42" s="44"/>
      <c r="BS42" s="44"/>
      <c r="BT42" s="44"/>
      <c r="BU42" s="44"/>
      <c r="BV42" s="44"/>
      <c r="BW42" s="44"/>
      <c r="BX42" s="44"/>
      <c r="BY42" s="44"/>
      <c r="BZ42" s="45"/>
    </row>
    <row r="43" spans="1:78" ht="13.5" customHeight="1" x14ac:dyDescent="0.15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3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5"/>
    </row>
    <row r="44" spans="1:78" ht="13.5" customHeight="1" x14ac:dyDescent="0.15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46"/>
      <c r="BM44" s="47"/>
      <c r="BN44" s="47"/>
      <c r="BO44" s="47"/>
      <c r="BP44" s="47"/>
      <c r="BQ44" s="47"/>
      <c r="BR44" s="47"/>
      <c r="BS44" s="47"/>
      <c r="BT44" s="47"/>
      <c r="BU44" s="47"/>
      <c r="BV44" s="47"/>
      <c r="BW44" s="47"/>
      <c r="BX44" s="47"/>
      <c r="BY44" s="47"/>
      <c r="BZ44" s="48"/>
    </row>
    <row r="45" spans="1:78" ht="13.5" customHeight="1" x14ac:dyDescent="0.15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52" t="s">
        <v>27</v>
      </c>
      <c r="BM45" s="53"/>
      <c r="BN45" s="53"/>
      <c r="BO45" s="53"/>
      <c r="BP45" s="53"/>
      <c r="BQ45" s="53"/>
      <c r="BR45" s="53"/>
      <c r="BS45" s="53"/>
      <c r="BT45" s="53"/>
      <c r="BU45" s="53"/>
      <c r="BV45" s="53"/>
      <c r="BW45" s="53"/>
      <c r="BX45" s="53"/>
      <c r="BY45" s="53"/>
      <c r="BZ45" s="54"/>
    </row>
    <row r="46" spans="1:78" ht="13.5" customHeight="1" x14ac:dyDescent="0.15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55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57"/>
    </row>
    <row r="47" spans="1:78" ht="13.5" customHeight="1" x14ac:dyDescent="0.15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3" t="s">
        <v>115</v>
      </c>
      <c r="BM47" s="44"/>
      <c r="BN47" s="44"/>
      <c r="BO47" s="44"/>
      <c r="BP47" s="44"/>
      <c r="BQ47" s="44"/>
      <c r="BR47" s="44"/>
      <c r="BS47" s="44"/>
      <c r="BT47" s="44"/>
      <c r="BU47" s="44"/>
      <c r="BV47" s="44"/>
      <c r="BW47" s="44"/>
      <c r="BX47" s="44"/>
      <c r="BY47" s="44"/>
      <c r="BZ47" s="45"/>
    </row>
    <row r="48" spans="1:78" ht="13.5" customHeight="1" x14ac:dyDescent="0.15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3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5"/>
    </row>
    <row r="49" spans="1:78" ht="13.5" customHeight="1" x14ac:dyDescent="0.15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3"/>
      <c r="BM49" s="44"/>
      <c r="BN49" s="44"/>
      <c r="BO49" s="44"/>
      <c r="BP49" s="44"/>
      <c r="BQ49" s="44"/>
      <c r="BR49" s="44"/>
      <c r="BS49" s="44"/>
      <c r="BT49" s="44"/>
      <c r="BU49" s="44"/>
      <c r="BV49" s="44"/>
      <c r="BW49" s="44"/>
      <c r="BX49" s="44"/>
      <c r="BY49" s="44"/>
      <c r="BZ49" s="45"/>
    </row>
    <row r="50" spans="1:78" ht="13.5" customHeight="1" x14ac:dyDescent="0.15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3"/>
      <c r="BM50" s="44"/>
      <c r="BN50" s="44"/>
      <c r="BO50" s="44"/>
      <c r="BP50" s="44"/>
      <c r="BQ50" s="44"/>
      <c r="BR50" s="44"/>
      <c r="BS50" s="44"/>
      <c r="BT50" s="44"/>
      <c r="BU50" s="44"/>
      <c r="BV50" s="44"/>
      <c r="BW50" s="44"/>
      <c r="BX50" s="44"/>
      <c r="BY50" s="44"/>
      <c r="BZ50" s="45"/>
    </row>
    <row r="51" spans="1:78" ht="13.5" customHeight="1" x14ac:dyDescent="0.15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3"/>
      <c r="BM51" s="44"/>
      <c r="BN51" s="44"/>
      <c r="BO51" s="44"/>
      <c r="BP51" s="44"/>
      <c r="BQ51" s="44"/>
      <c r="BR51" s="44"/>
      <c r="BS51" s="44"/>
      <c r="BT51" s="44"/>
      <c r="BU51" s="44"/>
      <c r="BV51" s="44"/>
      <c r="BW51" s="44"/>
      <c r="BX51" s="44"/>
      <c r="BY51" s="44"/>
      <c r="BZ51" s="45"/>
    </row>
    <row r="52" spans="1:78" ht="13.5" customHeight="1" x14ac:dyDescent="0.15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3"/>
      <c r="BM52" s="44"/>
      <c r="BN52" s="44"/>
      <c r="BO52" s="44"/>
      <c r="BP52" s="44"/>
      <c r="BQ52" s="44"/>
      <c r="BR52" s="44"/>
      <c r="BS52" s="44"/>
      <c r="BT52" s="44"/>
      <c r="BU52" s="44"/>
      <c r="BV52" s="44"/>
      <c r="BW52" s="44"/>
      <c r="BX52" s="44"/>
      <c r="BY52" s="44"/>
      <c r="BZ52" s="45"/>
    </row>
    <row r="53" spans="1:78" ht="13.5" customHeight="1" x14ac:dyDescent="0.15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3"/>
      <c r="BM53" s="44"/>
      <c r="BN53" s="44"/>
      <c r="BO53" s="44"/>
      <c r="BP53" s="44"/>
      <c r="BQ53" s="44"/>
      <c r="BR53" s="44"/>
      <c r="BS53" s="44"/>
      <c r="BT53" s="44"/>
      <c r="BU53" s="44"/>
      <c r="BV53" s="44"/>
      <c r="BW53" s="44"/>
      <c r="BX53" s="44"/>
      <c r="BY53" s="44"/>
      <c r="BZ53" s="45"/>
    </row>
    <row r="54" spans="1:78" ht="13.5" customHeight="1" x14ac:dyDescent="0.15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3"/>
      <c r="BM54" s="44"/>
      <c r="BN54" s="44"/>
      <c r="BO54" s="44"/>
      <c r="BP54" s="44"/>
      <c r="BQ54" s="44"/>
      <c r="BR54" s="44"/>
      <c r="BS54" s="44"/>
      <c r="BT54" s="44"/>
      <c r="BU54" s="44"/>
      <c r="BV54" s="44"/>
      <c r="BW54" s="44"/>
      <c r="BX54" s="44"/>
      <c r="BY54" s="44"/>
      <c r="BZ54" s="45"/>
    </row>
    <row r="55" spans="1:78" ht="13.5" customHeight="1" x14ac:dyDescent="0.15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3"/>
      <c r="BM55" s="44"/>
      <c r="BN55" s="44"/>
      <c r="BO55" s="44"/>
      <c r="BP55" s="44"/>
      <c r="BQ55" s="44"/>
      <c r="BR55" s="44"/>
      <c r="BS55" s="44"/>
      <c r="BT55" s="44"/>
      <c r="BU55" s="44"/>
      <c r="BV55" s="44"/>
      <c r="BW55" s="44"/>
      <c r="BX55" s="44"/>
      <c r="BY55" s="44"/>
      <c r="BZ55" s="45"/>
    </row>
    <row r="56" spans="1:78" ht="13.5" customHeight="1" x14ac:dyDescent="0.15">
      <c r="A56" s="2"/>
      <c r="B56" s="16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43"/>
      <c r="BM56" s="44"/>
      <c r="BN56" s="44"/>
      <c r="BO56" s="44"/>
      <c r="BP56" s="44"/>
      <c r="BQ56" s="44"/>
      <c r="BR56" s="44"/>
      <c r="BS56" s="44"/>
      <c r="BT56" s="44"/>
      <c r="BU56" s="44"/>
      <c r="BV56" s="44"/>
      <c r="BW56" s="44"/>
      <c r="BX56" s="44"/>
      <c r="BY56" s="44"/>
      <c r="BZ56" s="45"/>
    </row>
    <row r="57" spans="1:78" ht="13.5" customHeight="1" x14ac:dyDescent="0.15">
      <c r="A57" s="2"/>
      <c r="B57" s="16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43"/>
      <c r="BM57" s="44"/>
      <c r="BN57" s="44"/>
      <c r="BO57" s="44"/>
      <c r="BP57" s="44"/>
      <c r="BQ57" s="44"/>
      <c r="BR57" s="44"/>
      <c r="BS57" s="44"/>
      <c r="BT57" s="44"/>
      <c r="BU57" s="44"/>
      <c r="BV57" s="44"/>
      <c r="BW57" s="44"/>
      <c r="BX57" s="44"/>
      <c r="BY57" s="44"/>
      <c r="BZ57" s="45"/>
    </row>
    <row r="58" spans="1:78" ht="13.5" customHeight="1" x14ac:dyDescent="0.15">
      <c r="A58" s="2"/>
      <c r="B58" s="16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43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5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43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5"/>
    </row>
    <row r="60" spans="1:78" ht="13.5" customHeight="1" x14ac:dyDescent="0.15">
      <c r="A60" s="2"/>
      <c r="B60" s="49" t="s">
        <v>28</v>
      </c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0"/>
      <c r="AZ60" s="50"/>
      <c r="BA60" s="50"/>
      <c r="BB60" s="50"/>
      <c r="BC60" s="50"/>
      <c r="BD60" s="50"/>
      <c r="BE60" s="50"/>
      <c r="BF60" s="50"/>
      <c r="BG60" s="50"/>
      <c r="BH60" s="50"/>
      <c r="BI60" s="50"/>
      <c r="BJ60" s="51"/>
      <c r="BK60" s="2"/>
      <c r="BL60" s="43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5"/>
    </row>
    <row r="61" spans="1:78" ht="13.5" customHeight="1" x14ac:dyDescent="0.15">
      <c r="A61" s="2"/>
      <c r="B61" s="49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/>
      <c r="AS61" s="50"/>
      <c r="AT61" s="50"/>
      <c r="AU61" s="50"/>
      <c r="AV61" s="50"/>
      <c r="AW61" s="50"/>
      <c r="AX61" s="50"/>
      <c r="AY61" s="50"/>
      <c r="AZ61" s="50"/>
      <c r="BA61" s="50"/>
      <c r="BB61" s="50"/>
      <c r="BC61" s="50"/>
      <c r="BD61" s="50"/>
      <c r="BE61" s="50"/>
      <c r="BF61" s="50"/>
      <c r="BG61" s="50"/>
      <c r="BH61" s="50"/>
      <c r="BI61" s="50"/>
      <c r="BJ61" s="51"/>
      <c r="BK61" s="2"/>
      <c r="BL61" s="43"/>
      <c r="BM61" s="44"/>
      <c r="BN61" s="44"/>
      <c r="BO61" s="44"/>
      <c r="BP61" s="44"/>
      <c r="BQ61" s="44"/>
      <c r="BR61" s="44"/>
      <c r="BS61" s="44"/>
      <c r="BT61" s="44"/>
      <c r="BU61" s="44"/>
      <c r="BV61" s="44"/>
      <c r="BW61" s="44"/>
      <c r="BX61" s="44"/>
      <c r="BY61" s="44"/>
      <c r="BZ61" s="45"/>
    </row>
    <row r="62" spans="1:78" ht="13.5" customHeight="1" x14ac:dyDescent="0.15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3"/>
      <c r="BM62" s="44"/>
      <c r="BN62" s="44"/>
      <c r="BO62" s="44"/>
      <c r="BP62" s="44"/>
      <c r="BQ62" s="44"/>
      <c r="BR62" s="44"/>
      <c r="BS62" s="44"/>
      <c r="BT62" s="44"/>
      <c r="BU62" s="44"/>
      <c r="BV62" s="44"/>
      <c r="BW62" s="44"/>
      <c r="BX62" s="44"/>
      <c r="BY62" s="44"/>
      <c r="BZ62" s="45"/>
    </row>
    <row r="63" spans="1:78" ht="13.5" customHeight="1" x14ac:dyDescent="0.15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46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8"/>
    </row>
    <row r="64" spans="1:78" ht="13.5" customHeight="1" x14ac:dyDescent="0.15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52" t="s">
        <v>29</v>
      </c>
      <c r="BM64" s="53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4"/>
    </row>
    <row r="65" spans="1:78" ht="13.5" customHeight="1" x14ac:dyDescent="0.15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55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57"/>
    </row>
    <row r="66" spans="1:78" ht="13.5" customHeight="1" x14ac:dyDescent="0.15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3" t="s">
        <v>116</v>
      </c>
      <c r="BM66" s="44"/>
      <c r="BN66" s="44"/>
      <c r="BO66" s="44"/>
      <c r="BP66" s="44"/>
      <c r="BQ66" s="44"/>
      <c r="BR66" s="44"/>
      <c r="BS66" s="44"/>
      <c r="BT66" s="44"/>
      <c r="BU66" s="44"/>
      <c r="BV66" s="44"/>
      <c r="BW66" s="44"/>
      <c r="BX66" s="44"/>
      <c r="BY66" s="44"/>
      <c r="BZ66" s="45"/>
    </row>
    <row r="67" spans="1:78" ht="13.5" customHeight="1" x14ac:dyDescent="0.15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3"/>
      <c r="BM67" s="44"/>
      <c r="BN67" s="44"/>
      <c r="BO67" s="44"/>
      <c r="BP67" s="44"/>
      <c r="BQ67" s="44"/>
      <c r="BR67" s="44"/>
      <c r="BS67" s="44"/>
      <c r="BT67" s="44"/>
      <c r="BU67" s="44"/>
      <c r="BV67" s="44"/>
      <c r="BW67" s="44"/>
      <c r="BX67" s="44"/>
      <c r="BY67" s="44"/>
      <c r="BZ67" s="45"/>
    </row>
    <row r="68" spans="1:78" ht="13.5" customHeight="1" x14ac:dyDescent="0.15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3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5"/>
    </row>
    <row r="69" spans="1:78" ht="13.5" customHeight="1" x14ac:dyDescent="0.15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3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  <c r="BZ69" s="45"/>
    </row>
    <row r="70" spans="1:78" ht="13.5" customHeight="1" x14ac:dyDescent="0.15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3"/>
      <c r="BM70" s="44"/>
      <c r="BN70" s="44"/>
      <c r="BO70" s="44"/>
      <c r="BP70" s="44"/>
      <c r="BQ70" s="44"/>
      <c r="BR70" s="44"/>
      <c r="BS70" s="44"/>
      <c r="BT70" s="44"/>
      <c r="BU70" s="44"/>
      <c r="BV70" s="44"/>
      <c r="BW70" s="44"/>
      <c r="BX70" s="44"/>
      <c r="BY70" s="44"/>
      <c r="BZ70" s="45"/>
    </row>
    <row r="71" spans="1:78" ht="13.5" customHeight="1" x14ac:dyDescent="0.15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3"/>
      <c r="BM71" s="44"/>
      <c r="BN71" s="44"/>
      <c r="BO71" s="44"/>
      <c r="BP71" s="44"/>
      <c r="BQ71" s="44"/>
      <c r="BR71" s="44"/>
      <c r="BS71" s="44"/>
      <c r="BT71" s="44"/>
      <c r="BU71" s="44"/>
      <c r="BV71" s="44"/>
      <c r="BW71" s="44"/>
      <c r="BX71" s="44"/>
      <c r="BY71" s="44"/>
      <c r="BZ71" s="45"/>
    </row>
    <row r="72" spans="1:78" ht="13.5" customHeight="1" x14ac:dyDescent="0.15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3"/>
      <c r="BM72" s="44"/>
      <c r="BN72" s="44"/>
      <c r="BO72" s="44"/>
      <c r="BP72" s="44"/>
      <c r="BQ72" s="44"/>
      <c r="BR72" s="44"/>
      <c r="BS72" s="44"/>
      <c r="BT72" s="44"/>
      <c r="BU72" s="44"/>
      <c r="BV72" s="44"/>
      <c r="BW72" s="44"/>
      <c r="BX72" s="44"/>
      <c r="BY72" s="44"/>
      <c r="BZ72" s="45"/>
    </row>
    <row r="73" spans="1:78" ht="13.5" customHeight="1" x14ac:dyDescent="0.15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3"/>
      <c r="BM73" s="44"/>
      <c r="BN73" s="44"/>
      <c r="BO73" s="44"/>
      <c r="BP73" s="44"/>
      <c r="BQ73" s="44"/>
      <c r="BR73" s="44"/>
      <c r="BS73" s="44"/>
      <c r="BT73" s="44"/>
      <c r="BU73" s="44"/>
      <c r="BV73" s="44"/>
      <c r="BW73" s="44"/>
      <c r="BX73" s="44"/>
      <c r="BY73" s="44"/>
      <c r="BZ73" s="45"/>
    </row>
    <row r="74" spans="1:78" ht="13.5" customHeight="1" x14ac:dyDescent="0.15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3"/>
      <c r="BM74" s="44"/>
      <c r="BN74" s="44"/>
      <c r="BO74" s="44"/>
      <c r="BP74" s="44"/>
      <c r="BQ74" s="44"/>
      <c r="BR74" s="44"/>
      <c r="BS74" s="44"/>
      <c r="BT74" s="44"/>
      <c r="BU74" s="44"/>
      <c r="BV74" s="44"/>
      <c r="BW74" s="44"/>
      <c r="BX74" s="44"/>
      <c r="BY74" s="44"/>
      <c r="BZ74" s="45"/>
    </row>
    <row r="75" spans="1:78" ht="13.5" customHeight="1" x14ac:dyDescent="0.15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3"/>
      <c r="BM75" s="44"/>
      <c r="BN75" s="44"/>
      <c r="BO75" s="44"/>
      <c r="BP75" s="44"/>
      <c r="BQ75" s="44"/>
      <c r="BR75" s="44"/>
      <c r="BS75" s="44"/>
      <c r="BT75" s="44"/>
      <c r="BU75" s="44"/>
      <c r="BV75" s="44"/>
      <c r="BW75" s="44"/>
      <c r="BX75" s="44"/>
      <c r="BY75" s="44"/>
      <c r="BZ75" s="45"/>
    </row>
    <row r="76" spans="1:78" ht="13.5" customHeight="1" x14ac:dyDescent="0.15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3"/>
      <c r="BM76" s="44"/>
      <c r="BN76" s="44"/>
      <c r="BO76" s="44"/>
      <c r="BP76" s="44"/>
      <c r="BQ76" s="44"/>
      <c r="BR76" s="44"/>
      <c r="BS76" s="44"/>
      <c r="BT76" s="44"/>
      <c r="BU76" s="44"/>
      <c r="BV76" s="44"/>
      <c r="BW76" s="44"/>
      <c r="BX76" s="44"/>
      <c r="BY76" s="44"/>
      <c r="BZ76" s="45"/>
    </row>
    <row r="77" spans="1:78" ht="13.5" customHeight="1" x14ac:dyDescent="0.15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3"/>
      <c r="BM77" s="44"/>
      <c r="BN77" s="44"/>
      <c r="BO77" s="44"/>
      <c r="BP77" s="44"/>
      <c r="BQ77" s="44"/>
      <c r="BR77" s="44"/>
      <c r="BS77" s="44"/>
      <c r="BT77" s="44"/>
      <c r="BU77" s="44"/>
      <c r="BV77" s="44"/>
      <c r="BW77" s="44"/>
      <c r="BX77" s="44"/>
      <c r="BY77" s="44"/>
      <c r="BZ77" s="45"/>
    </row>
    <row r="78" spans="1:78" ht="13.5" customHeight="1" x14ac:dyDescent="0.15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3"/>
      <c r="BM78" s="44"/>
      <c r="BN78" s="44"/>
      <c r="BO78" s="44"/>
      <c r="BP78" s="44"/>
      <c r="BQ78" s="44"/>
      <c r="BR78" s="44"/>
      <c r="BS78" s="44"/>
      <c r="BT78" s="44"/>
      <c r="BU78" s="44"/>
      <c r="BV78" s="44"/>
      <c r="BW78" s="44"/>
      <c r="BX78" s="44"/>
      <c r="BY78" s="44"/>
      <c r="BZ78" s="45"/>
    </row>
    <row r="79" spans="1:78" ht="13.5" customHeight="1" x14ac:dyDescent="0.15">
      <c r="A79" s="2"/>
      <c r="B79" s="16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7"/>
      <c r="BJ79" s="18"/>
      <c r="BK79" s="2"/>
      <c r="BL79" s="43"/>
      <c r="BM79" s="44"/>
      <c r="BN79" s="44"/>
      <c r="BO79" s="44"/>
      <c r="BP79" s="44"/>
      <c r="BQ79" s="44"/>
      <c r="BR79" s="44"/>
      <c r="BS79" s="44"/>
      <c r="BT79" s="44"/>
      <c r="BU79" s="44"/>
      <c r="BV79" s="44"/>
      <c r="BW79" s="44"/>
      <c r="BX79" s="44"/>
      <c r="BY79" s="44"/>
      <c r="BZ79" s="45"/>
    </row>
    <row r="80" spans="1:78" ht="13.5" customHeight="1" x14ac:dyDescent="0.15">
      <c r="A80" s="2"/>
      <c r="B80" s="16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7"/>
      <c r="BJ80" s="18"/>
      <c r="BK80" s="2"/>
      <c r="BL80" s="43"/>
      <c r="BM80" s="44"/>
      <c r="BN80" s="44"/>
      <c r="BO80" s="44"/>
      <c r="BP80" s="44"/>
      <c r="BQ80" s="44"/>
      <c r="BR80" s="44"/>
      <c r="BS80" s="44"/>
      <c r="BT80" s="44"/>
      <c r="BU80" s="44"/>
      <c r="BV80" s="44"/>
      <c r="BW80" s="44"/>
      <c r="BX80" s="44"/>
      <c r="BY80" s="44"/>
      <c r="BZ80" s="45"/>
    </row>
    <row r="81" spans="1:78" ht="13.5" customHeight="1" x14ac:dyDescent="0.15">
      <c r="A81" s="2"/>
      <c r="B81" s="16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7"/>
      <c r="V81" s="17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7"/>
      <c r="AP81" s="17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7"/>
      <c r="BJ81" s="18"/>
      <c r="BK81" s="2"/>
      <c r="BL81" s="43"/>
      <c r="BM81" s="44"/>
      <c r="BN81" s="44"/>
      <c r="BO81" s="44"/>
      <c r="BP81" s="44"/>
      <c r="BQ81" s="44"/>
      <c r="BR81" s="44"/>
      <c r="BS81" s="44"/>
      <c r="BT81" s="44"/>
      <c r="BU81" s="44"/>
      <c r="BV81" s="44"/>
      <c r="BW81" s="44"/>
      <c r="BX81" s="44"/>
      <c r="BY81" s="44"/>
      <c r="BZ81" s="45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46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8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26" t="s">
        <v>31</v>
      </c>
      <c r="C85" s="26"/>
      <c r="D85" s="26"/>
      <c r="E85" s="26" t="s">
        <v>32</v>
      </c>
      <c r="F85" s="26" t="s">
        <v>33</v>
      </c>
      <c r="G85" s="26" t="s">
        <v>34</v>
      </c>
      <c r="H85" s="26" t="s">
        <v>35</v>
      </c>
      <c r="I85" s="26" t="s">
        <v>36</v>
      </c>
      <c r="J85" s="26" t="s">
        <v>37</v>
      </c>
      <c r="K85" s="26" t="s">
        <v>38</v>
      </c>
      <c r="L85" s="26" t="s">
        <v>39</v>
      </c>
      <c r="M85" s="26" t="s">
        <v>40</v>
      </c>
      <c r="N85" s="26" t="s">
        <v>41</v>
      </c>
      <c r="O85" s="26" t="s">
        <v>42</v>
      </c>
    </row>
    <row r="86" spans="1:78" hidden="1" x14ac:dyDescent="0.15">
      <c r="B86" s="26"/>
      <c r="C86" s="26"/>
      <c r="D86" s="26"/>
      <c r="E86" s="26" t="str">
        <f>データ!AI6</f>
        <v/>
      </c>
      <c r="F86" s="26" t="s">
        <v>43</v>
      </c>
      <c r="G86" s="26" t="s">
        <v>43</v>
      </c>
      <c r="H86" s="26" t="str">
        <f>データ!BP6</f>
        <v>【765.47】</v>
      </c>
      <c r="I86" s="26" t="str">
        <f>データ!CA6</f>
        <v>【59.59】</v>
      </c>
      <c r="J86" s="26" t="str">
        <f>データ!CL6</f>
        <v>【257.86】</v>
      </c>
      <c r="K86" s="26" t="str">
        <f>データ!CW6</f>
        <v>【51.30】</v>
      </c>
      <c r="L86" s="26" t="str">
        <f>データ!DH6</f>
        <v>【86.22】</v>
      </c>
      <c r="M86" s="26" t="s">
        <v>43</v>
      </c>
      <c r="N86" s="26" t="s">
        <v>43</v>
      </c>
      <c r="O86" s="26" t="str">
        <f>データ!EO6</f>
        <v>【0.02】</v>
      </c>
    </row>
  </sheetData>
  <sheetProtection algorithmName="SHA-512" hashValue="8u8Q+Zra8dDeP10PdpK86Vrwyk8TPIBdKHrKruQuANxnGrcespHVaCiI0w84Fx98e8eEUtPbKticyglGUL8Hpg==" saltValue="KZ5IB+DjOB70n0bXEux0ug==" spinCount="100000" sheet="1" objects="1" scenarios="1" formatCells="0" formatColumns="0" formatRows="0"/>
  <mergeCells count="46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O13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44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 x14ac:dyDescent="0.15">
      <c r="A2" s="28" t="s">
        <v>45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 x14ac:dyDescent="0.15">
      <c r="A3" s="28" t="s">
        <v>46</v>
      </c>
      <c r="B3" s="29" t="s">
        <v>47</v>
      </c>
      <c r="C3" s="29" t="s">
        <v>48</v>
      </c>
      <c r="D3" s="29" t="s">
        <v>49</v>
      </c>
      <c r="E3" s="29" t="s">
        <v>50</v>
      </c>
      <c r="F3" s="29" t="s">
        <v>51</v>
      </c>
      <c r="G3" s="29" t="s">
        <v>52</v>
      </c>
      <c r="H3" s="77" t="s">
        <v>53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9"/>
      <c r="Y3" s="83" t="s">
        <v>54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 t="s">
        <v>55</v>
      </c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</row>
    <row r="4" spans="1:145" x14ac:dyDescent="0.15">
      <c r="A4" s="28" t="s">
        <v>56</v>
      </c>
      <c r="B4" s="30"/>
      <c r="C4" s="30"/>
      <c r="D4" s="30"/>
      <c r="E4" s="30"/>
      <c r="F4" s="30"/>
      <c r="G4" s="30"/>
      <c r="H4" s="80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2"/>
      <c r="Y4" s="76" t="s">
        <v>57</v>
      </c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 t="s">
        <v>58</v>
      </c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 t="s">
        <v>59</v>
      </c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 t="s">
        <v>60</v>
      </c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 t="s">
        <v>61</v>
      </c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 t="s">
        <v>62</v>
      </c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 t="s">
        <v>63</v>
      </c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 t="s">
        <v>64</v>
      </c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 t="s">
        <v>65</v>
      </c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 t="s">
        <v>66</v>
      </c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 t="s">
        <v>67</v>
      </c>
      <c r="EF4" s="76"/>
      <c r="EG4" s="76"/>
      <c r="EH4" s="76"/>
      <c r="EI4" s="76"/>
      <c r="EJ4" s="76"/>
      <c r="EK4" s="76"/>
      <c r="EL4" s="76"/>
      <c r="EM4" s="76"/>
      <c r="EN4" s="76"/>
      <c r="EO4" s="76"/>
    </row>
    <row r="5" spans="1:145" x14ac:dyDescent="0.15">
      <c r="A5" s="28" t="s">
        <v>68</v>
      </c>
      <c r="B5" s="31"/>
      <c r="C5" s="31"/>
      <c r="D5" s="31"/>
      <c r="E5" s="31"/>
      <c r="F5" s="31"/>
      <c r="G5" s="31"/>
      <c r="H5" s="32" t="s">
        <v>69</v>
      </c>
      <c r="I5" s="32" t="s">
        <v>70</v>
      </c>
      <c r="J5" s="32" t="s">
        <v>71</v>
      </c>
      <c r="K5" s="32" t="s">
        <v>72</v>
      </c>
      <c r="L5" s="32" t="s">
        <v>73</v>
      </c>
      <c r="M5" s="32" t="s">
        <v>5</v>
      </c>
      <c r="N5" s="32" t="s">
        <v>74</v>
      </c>
      <c r="O5" s="32" t="s">
        <v>75</v>
      </c>
      <c r="P5" s="32" t="s">
        <v>76</v>
      </c>
      <c r="Q5" s="32" t="s">
        <v>77</v>
      </c>
      <c r="R5" s="32" t="s">
        <v>78</v>
      </c>
      <c r="S5" s="32" t="s">
        <v>79</v>
      </c>
      <c r="T5" s="32" t="s">
        <v>80</v>
      </c>
      <c r="U5" s="32" t="s">
        <v>81</v>
      </c>
      <c r="V5" s="32" t="s">
        <v>82</v>
      </c>
      <c r="W5" s="32" t="s">
        <v>83</v>
      </c>
      <c r="X5" s="32" t="s">
        <v>84</v>
      </c>
      <c r="Y5" s="32" t="s">
        <v>85</v>
      </c>
      <c r="Z5" s="32" t="s">
        <v>86</v>
      </c>
      <c r="AA5" s="32" t="s">
        <v>87</v>
      </c>
      <c r="AB5" s="32" t="s">
        <v>88</v>
      </c>
      <c r="AC5" s="32" t="s">
        <v>89</v>
      </c>
      <c r="AD5" s="32" t="s">
        <v>90</v>
      </c>
      <c r="AE5" s="32" t="s">
        <v>91</v>
      </c>
      <c r="AF5" s="32" t="s">
        <v>92</v>
      </c>
      <c r="AG5" s="32" t="s">
        <v>93</v>
      </c>
      <c r="AH5" s="32" t="s">
        <v>94</v>
      </c>
      <c r="AI5" s="32" t="s">
        <v>31</v>
      </c>
      <c r="AJ5" s="32" t="s">
        <v>85</v>
      </c>
      <c r="AK5" s="32" t="s">
        <v>86</v>
      </c>
      <c r="AL5" s="32" t="s">
        <v>87</v>
      </c>
      <c r="AM5" s="32" t="s">
        <v>88</v>
      </c>
      <c r="AN5" s="32" t="s">
        <v>89</v>
      </c>
      <c r="AO5" s="32" t="s">
        <v>90</v>
      </c>
      <c r="AP5" s="32" t="s">
        <v>91</v>
      </c>
      <c r="AQ5" s="32" t="s">
        <v>92</v>
      </c>
      <c r="AR5" s="32" t="s">
        <v>93</v>
      </c>
      <c r="AS5" s="32" t="s">
        <v>94</v>
      </c>
      <c r="AT5" s="32" t="s">
        <v>95</v>
      </c>
      <c r="AU5" s="32" t="s">
        <v>85</v>
      </c>
      <c r="AV5" s="32" t="s">
        <v>86</v>
      </c>
      <c r="AW5" s="32" t="s">
        <v>87</v>
      </c>
      <c r="AX5" s="32" t="s">
        <v>88</v>
      </c>
      <c r="AY5" s="32" t="s">
        <v>89</v>
      </c>
      <c r="AZ5" s="32" t="s">
        <v>90</v>
      </c>
      <c r="BA5" s="32" t="s">
        <v>91</v>
      </c>
      <c r="BB5" s="32" t="s">
        <v>92</v>
      </c>
      <c r="BC5" s="32" t="s">
        <v>93</v>
      </c>
      <c r="BD5" s="32" t="s">
        <v>94</v>
      </c>
      <c r="BE5" s="32" t="s">
        <v>95</v>
      </c>
      <c r="BF5" s="32" t="s">
        <v>85</v>
      </c>
      <c r="BG5" s="32" t="s">
        <v>86</v>
      </c>
      <c r="BH5" s="32" t="s">
        <v>87</v>
      </c>
      <c r="BI5" s="32" t="s">
        <v>88</v>
      </c>
      <c r="BJ5" s="32" t="s">
        <v>89</v>
      </c>
      <c r="BK5" s="32" t="s">
        <v>90</v>
      </c>
      <c r="BL5" s="32" t="s">
        <v>91</v>
      </c>
      <c r="BM5" s="32" t="s">
        <v>92</v>
      </c>
      <c r="BN5" s="32" t="s">
        <v>93</v>
      </c>
      <c r="BO5" s="32" t="s">
        <v>94</v>
      </c>
      <c r="BP5" s="32" t="s">
        <v>95</v>
      </c>
      <c r="BQ5" s="32" t="s">
        <v>85</v>
      </c>
      <c r="BR5" s="32" t="s">
        <v>86</v>
      </c>
      <c r="BS5" s="32" t="s">
        <v>87</v>
      </c>
      <c r="BT5" s="32" t="s">
        <v>88</v>
      </c>
      <c r="BU5" s="32" t="s">
        <v>89</v>
      </c>
      <c r="BV5" s="32" t="s">
        <v>90</v>
      </c>
      <c r="BW5" s="32" t="s">
        <v>91</v>
      </c>
      <c r="BX5" s="32" t="s">
        <v>92</v>
      </c>
      <c r="BY5" s="32" t="s">
        <v>93</v>
      </c>
      <c r="BZ5" s="32" t="s">
        <v>94</v>
      </c>
      <c r="CA5" s="32" t="s">
        <v>95</v>
      </c>
      <c r="CB5" s="32" t="s">
        <v>85</v>
      </c>
      <c r="CC5" s="32" t="s">
        <v>86</v>
      </c>
      <c r="CD5" s="32" t="s">
        <v>87</v>
      </c>
      <c r="CE5" s="32" t="s">
        <v>88</v>
      </c>
      <c r="CF5" s="32" t="s">
        <v>89</v>
      </c>
      <c r="CG5" s="32" t="s">
        <v>90</v>
      </c>
      <c r="CH5" s="32" t="s">
        <v>91</v>
      </c>
      <c r="CI5" s="32" t="s">
        <v>92</v>
      </c>
      <c r="CJ5" s="32" t="s">
        <v>93</v>
      </c>
      <c r="CK5" s="32" t="s">
        <v>94</v>
      </c>
      <c r="CL5" s="32" t="s">
        <v>95</v>
      </c>
      <c r="CM5" s="32" t="s">
        <v>85</v>
      </c>
      <c r="CN5" s="32" t="s">
        <v>86</v>
      </c>
      <c r="CO5" s="32" t="s">
        <v>87</v>
      </c>
      <c r="CP5" s="32" t="s">
        <v>88</v>
      </c>
      <c r="CQ5" s="32" t="s">
        <v>89</v>
      </c>
      <c r="CR5" s="32" t="s">
        <v>90</v>
      </c>
      <c r="CS5" s="32" t="s">
        <v>91</v>
      </c>
      <c r="CT5" s="32" t="s">
        <v>92</v>
      </c>
      <c r="CU5" s="32" t="s">
        <v>93</v>
      </c>
      <c r="CV5" s="32" t="s">
        <v>94</v>
      </c>
      <c r="CW5" s="32" t="s">
        <v>95</v>
      </c>
      <c r="CX5" s="32" t="s">
        <v>85</v>
      </c>
      <c r="CY5" s="32" t="s">
        <v>86</v>
      </c>
      <c r="CZ5" s="32" t="s">
        <v>87</v>
      </c>
      <c r="DA5" s="32" t="s">
        <v>88</v>
      </c>
      <c r="DB5" s="32" t="s">
        <v>89</v>
      </c>
      <c r="DC5" s="32" t="s">
        <v>90</v>
      </c>
      <c r="DD5" s="32" t="s">
        <v>91</v>
      </c>
      <c r="DE5" s="32" t="s">
        <v>92</v>
      </c>
      <c r="DF5" s="32" t="s">
        <v>93</v>
      </c>
      <c r="DG5" s="32" t="s">
        <v>94</v>
      </c>
      <c r="DH5" s="32" t="s">
        <v>95</v>
      </c>
      <c r="DI5" s="32" t="s">
        <v>85</v>
      </c>
      <c r="DJ5" s="32" t="s">
        <v>86</v>
      </c>
      <c r="DK5" s="32" t="s">
        <v>87</v>
      </c>
      <c r="DL5" s="32" t="s">
        <v>88</v>
      </c>
      <c r="DM5" s="32" t="s">
        <v>89</v>
      </c>
      <c r="DN5" s="32" t="s">
        <v>90</v>
      </c>
      <c r="DO5" s="32" t="s">
        <v>91</v>
      </c>
      <c r="DP5" s="32" t="s">
        <v>92</v>
      </c>
      <c r="DQ5" s="32" t="s">
        <v>93</v>
      </c>
      <c r="DR5" s="32" t="s">
        <v>94</v>
      </c>
      <c r="DS5" s="32" t="s">
        <v>95</v>
      </c>
      <c r="DT5" s="32" t="s">
        <v>85</v>
      </c>
      <c r="DU5" s="32" t="s">
        <v>86</v>
      </c>
      <c r="DV5" s="32" t="s">
        <v>87</v>
      </c>
      <c r="DW5" s="32" t="s">
        <v>88</v>
      </c>
      <c r="DX5" s="32" t="s">
        <v>89</v>
      </c>
      <c r="DY5" s="32" t="s">
        <v>90</v>
      </c>
      <c r="DZ5" s="32" t="s">
        <v>91</v>
      </c>
      <c r="EA5" s="32" t="s">
        <v>92</v>
      </c>
      <c r="EB5" s="32" t="s">
        <v>93</v>
      </c>
      <c r="EC5" s="32" t="s">
        <v>94</v>
      </c>
      <c r="ED5" s="32" t="s">
        <v>95</v>
      </c>
      <c r="EE5" s="32" t="s">
        <v>85</v>
      </c>
      <c r="EF5" s="32" t="s">
        <v>86</v>
      </c>
      <c r="EG5" s="32" t="s">
        <v>87</v>
      </c>
      <c r="EH5" s="32" t="s">
        <v>88</v>
      </c>
      <c r="EI5" s="32" t="s">
        <v>89</v>
      </c>
      <c r="EJ5" s="32" t="s">
        <v>90</v>
      </c>
      <c r="EK5" s="32" t="s">
        <v>91</v>
      </c>
      <c r="EL5" s="32" t="s">
        <v>92</v>
      </c>
      <c r="EM5" s="32" t="s">
        <v>93</v>
      </c>
      <c r="EN5" s="32" t="s">
        <v>94</v>
      </c>
      <c r="EO5" s="32" t="s">
        <v>95</v>
      </c>
    </row>
    <row r="6" spans="1:145" s="36" customFormat="1" x14ac:dyDescent="0.15">
      <c r="A6" s="28" t="s">
        <v>96</v>
      </c>
      <c r="B6" s="33">
        <f>B7</f>
        <v>2019</v>
      </c>
      <c r="C6" s="33">
        <f t="shared" ref="C6:X6" si="3">C7</f>
        <v>393860</v>
      </c>
      <c r="D6" s="33">
        <f t="shared" si="3"/>
        <v>47</v>
      </c>
      <c r="E6" s="33">
        <f t="shared" si="3"/>
        <v>17</v>
      </c>
      <c r="F6" s="33">
        <f t="shared" si="3"/>
        <v>5</v>
      </c>
      <c r="G6" s="33">
        <f t="shared" si="3"/>
        <v>0</v>
      </c>
      <c r="H6" s="33" t="str">
        <f t="shared" si="3"/>
        <v>高知県　いの町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農業集落排水</v>
      </c>
      <c r="L6" s="33" t="str">
        <f t="shared" si="3"/>
        <v>F2</v>
      </c>
      <c r="M6" s="33" t="str">
        <f t="shared" si="3"/>
        <v>非設置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2.9</v>
      </c>
      <c r="Q6" s="34">
        <f t="shared" si="3"/>
        <v>100</v>
      </c>
      <c r="R6" s="34">
        <f t="shared" si="3"/>
        <v>3212</v>
      </c>
      <c r="S6" s="34">
        <f t="shared" si="3"/>
        <v>22567</v>
      </c>
      <c r="T6" s="34">
        <f t="shared" si="3"/>
        <v>470.97</v>
      </c>
      <c r="U6" s="34">
        <f t="shared" si="3"/>
        <v>47.92</v>
      </c>
      <c r="V6" s="34">
        <f t="shared" si="3"/>
        <v>650</v>
      </c>
      <c r="W6" s="34">
        <f t="shared" si="3"/>
        <v>0.14000000000000001</v>
      </c>
      <c r="X6" s="34">
        <f t="shared" si="3"/>
        <v>4642.8599999999997</v>
      </c>
      <c r="Y6" s="35">
        <f>IF(Y7="",NA(),Y7)</f>
        <v>95.14</v>
      </c>
      <c r="Z6" s="35">
        <f t="shared" ref="Z6:AH6" si="4">IF(Z7="",NA(),Z7)</f>
        <v>95.2</v>
      </c>
      <c r="AA6" s="35">
        <f t="shared" si="4"/>
        <v>95.03</v>
      </c>
      <c r="AB6" s="35">
        <f t="shared" si="4"/>
        <v>96.11</v>
      </c>
      <c r="AC6" s="35">
        <f t="shared" si="4"/>
        <v>94.9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4">
        <f>IF(BF7="",NA(),BF7)</f>
        <v>0</v>
      </c>
      <c r="BG6" s="34">
        <f t="shared" ref="BG6:BO6" si="7">IF(BG7="",NA(),BG7)</f>
        <v>0</v>
      </c>
      <c r="BH6" s="34">
        <f t="shared" si="7"/>
        <v>0</v>
      </c>
      <c r="BI6" s="34">
        <f t="shared" si="7"/>
        <v>0</v>
      </c>
      <c r="BJ6" s="34">
        <f t="shared" si="7"/>
        <v>0</v>
      </c>
      <c r="BK6" s="35">
        <f t="shared" si="7"/>
        <v>1081.8</v>
      </c>
      <c r="BL6" s="35">
        <f t="shared" si="7"/>
        <v>974.93</v>
      </c>
      <c r="BM6" s="35">
        <f t="shared" si="7"/>
        <v>855.8</v>
      </c>
      <c r="BN6" s="35">
        <f t="shared" si="7"/>
        <v>789.46</v>
      </c>
      <c r="BO6" s="35">
        <f t="shared" si="7"/>
        <v>826.83</v>
      </c>
      <c r="BP6" s="34" t="str">
        <f>IF(BP7="","",IF(BP7="-","【-】","【"&amp;SUBSTITUTE(TEXT(BP7,"#,##0.00"),"-","△")&amp;"】"))</f>
        <v>【765.47】</v>
      </c>
      <c r="BQ6" s="35">
        <f>IF(BQ7="",NA(),BQ7)</f>
        <v>59.6</v>
      </c>
      <c r="BR6" s="35">
        <f t="shared" ref="BR6:BZ6" si="8">IF(BR7="",NA(),BR7)</f>
        <v>60.44</v>
      </c>
      <c r="BS6" s="35">
        <f t="shared" si="8"/>
        <v>50.81</v>
      </c>
      <c r="BT6" s="35">
        <f t="shared" si="8"/>
        <v>36.5</v>
      </c>
      <c r="BU6" s="35">
        <f t="shared" si="8"/>
        <v>46.46</v>
      </c>
      <c r="BV6" s="35">
        <f t="shared" si="8"/>
        <v>52.19</v>
      </c>
      <c r="BW6" s="35">
        <f t="shared" si="8"/>
        <v>55.32</v>
      </c>
      <c r="BX6" s="35">
        <f t="shared" si="8"/>
        <v>59.8</v>
      </c>
      <c r="BY6" s="35">
        <f t="shared" si="8"/>
        <v>57.77</v>
      </c>
      <c r="BZ6" s="35">
        <f t="shared" si="8"/>
        <v>57.31</v>
      </c>
      <c r="CA6" s="34" t="str">
        <f>IF(CA7="","",IF(CA7="-","【-】","【"&amp;SUBSTITUTE(TEXT(CA7,"#,##0.00"),"-","△")&amp;"】"))</f>
        <v>【59.59】</v>
      </c>
      <c r="CB6" s="35">
        <f>IF(CB7="",NA(),CB7)</f>
        <v>196.04</v>
      </c>
      <c r="CC6" s="35">
        <f t="shared" ref="CC6:CK6" si="9">IF(CC7="",NA(),CC7)</f>
        <v>195.52</v>
      </c>
      <c r="CD6" s="35">
        <f t="shared" si="9"/>
        <v>235.3</v>
      </c>
      <c r="CE6" s="35">
        <f t="shared" si="9"/>
        <v>340.93</v>
      </c>
      <c r="CF6" s="35">
        <f t="shared" si="9"/>
        <v>277.05</v>
      </c>
      <c r="CG6" s="35">
        <f t="shared" si="9"/>
        <v>296.14</v>
      </c>
      <c r="CH6" s="35">
        <f t="shared" si="9"/>
        <v>283.17</v>
      </c>
      <c r="CI6" s="35">
        <f t="shared" si="9"/>
        <v>263.76</v>
      </c>
      <c r="CJ6" s="35">
        <f t="shared" si="9"/>
        <v>274.35000000000002</v>
      </c>
      <c r="CK6" s="35">
        <f t="shared" si="9"/>
        <v>273.52</v>
      </c>
      <c r="CL6" s="34" t="str">
        <f>IF(CL7="","",IF(CL7="-","【-】","【"&amp;SUBSTITUTE(TEXT(CL7,"#,##0.00"),"-","△")&amp;"】"))</f>
        <v>【257.86】</v>
      </c>
      <c r="CM6" s="35">
        <f>IF(CM7="",NA(),CM7)</f>
        <v>27.96</v>
      </c>
      <c r="CN6" s="35">
        <f t="shared" ref="CN6:CV6" si="10">IF(CN7="",NA(),CN7)</f>
        <v>27.6</v>
      </c>
      <c r="CO6" s="35">
        <f t="shared" si="10"/>
        <v>27.6</v>
      </c>
      <c r="CP6" s="35">
        <f t="shared" si="10"/>
        <v>25.09</v>
      </c>
      <c r="CQ6" s="35">
        <f t="shared" si="10"/>
        <v>24.01</v>
      </c>
      <c r="CR6" s="35">
        <f t="shared" si="10"/>
        <v>52.31</v>
      </c>
      <c r="CS6" s="35">
        <f t="shared" si="10"/>
        <v>60.65</v>
      </c>
      <c r="CT6" s="35">
        <f t="shared" si="10"/>
        <v>51.75</v>
      </c>
      <c r="CU6" s="35">
        <f t="shared" si="10"/>
        <v>50.68</v>
      </c>
      <c r="CV6" s="35">
        <f t="shared" si="10"/>
        <v>50.14</v>
      </c>
      <c r="CW6" s="34" t="str">
        <f>IF(CW7="","",IF(CW7="-","【-】","【"&amp;SUBSTITUTE(TEXT(CW7,"#,##0.00"),"-","△")&amp;"】"))</f>
        <v>【51.30】</v>
      </c>
      <c r="CX6" s="35">
        <f>IF(CX7="",NA(),CX7)</f>
        <v>77.12</v>
      </c>
      <c r="CY6" s="35">
        <f t="shared" ref="CY6:DG6" si="11">IF(CY7="",NA(),CY7)</f>
        <v>77.459999999999994</v>
      </c>
      <c r="CZ6" s="35">
        <f t="shared" si="11"/>
        <v>79.2</v>
      </c>
      <c r="DA6" s="35">
        <f t="shared" si="11"/>
        <v>80.95</v>
      </c>
      <c r="DB6" s="35">
        <f t="shared" si="11"/>
        <v>77.23</v>
      </c>
      <c r="DC6" s="35">
        <f t="shared" si="11"/>
        <v>84.32</v>
      </c>
      <c r="DD6" s="35">
        <f t="shared" si="11"/>
        <v>84.58</v>
      </c>
      <c r="DE6" s="35">
        <f t="shared" si="11"/>
        <v>84.84</v>
      </c>
      <c r="DF6" s="35">
        <f t="shared" si="11"/>
        <v>84.86</v>
      </c>
      <c r="DG6" s="35">
        <f t="shared" si="11"/>
        <v>84.98</v>
      </c>
      <c r="DH6" s="34" t="str">
        <f>IF(DH7="","",IF(DH7="-","【-】","【"&amp;SUBSTITUTE(TEXT(DH7,"#,##0.00"),"-","△")&amp;"】"))</f>
        <v>【86.22】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0.01</v>
      </c>
      <c r="EK6" s="35">
        <f t="shared" si="14"/>
        <v>2.0499999999999998</v>
      </c>
      <c r="EL6" s="35">
        <f t="shared" si="14"/>
        <v>0.01</v>
      </c>
      <c r="EM6" s="35">
        <f t="shared" si="14"/>
        <v>0.01</v>
      </c>
      <c r="EN6" s="35">
        <f t="shared" si="14"/>
        <v>0.02</v>
      </c>
      <c r="EO6" s="34" t="str">
        <f>IF(EO7="","",IF(EO7="-","【-】","【"&amp;SUBSTITUTE(TEXT(EO7,"#,##0.00"),"-","△")&amp;"】"))</f>
        <v>【0.02】</v>
      </c>
    </row>
    <row r="7" spans="1:145" s="36" customFormat="1" x14ac:dyDescent="0.15">
      <c r="A7" s="28"/>
      <c r="B7" s="37">
        <v>2019</v>
      </c>
      <c r="C7" s="37">
        <v>393860</v>
      </c>
      <c r="D7" s="37">
        <v>47</v>
      </c>
      <c r="E7" s="37">
        <v>17</v>
      </c>
      <c r="F7" s="37">
        <v>5</v>
      </c>
      <c r="G7" s="37">
        <v>0</v>
      </c>
      <c r="H7" s="37" t="s">
        <v>97</v>
      </c>
      <c r="I7" s="37" t="s">
        <v>98</v>
      </c>
      <c r="J7" s="37" t="s">
        <v>99</v>
      </c>
      <c r="K7" s="37" t="s">
        <v>100</v>
      </c>
      <c r="L7" s="37" t="s">
        <v>101</v>
      </c>
      <c r="M7" s="37" t="s">
        <v>102</v>
      </c>
      <c r="N7" s="38" t="s">
        <v>103</v>
      </c>
      <c r="O7" s="38" t="s">
        <v>104</v>
      </c>
      <c r="P7" s="38">
        <v>2.9</v>
      </c>
      <c r="Q7" s="38">
        <v>100</v>
      </c>
      <c r="R7" s="38">
        <v>3212</v>
      </c>
      <c r="S7" s="38">
        <v>22567</v>
      </c>
      <c r="T7" s="38">
        <v>470.97</v>
      </c>
      <c r="U7" s="38">
        <v>47.92</v>
      </c>
      <c r="V7" s="38">
        <v>650</v>
      </c>
      <c r="W7" s="38">
        <v>0.14000000000000001</v>
      </c>
      <c r="X7" s="38">
        <v>4642.8599999999997</v>
      </c>
      <c r="Y7" s="38">
        <v>95.14</v>
      </c>
      <c r="Z7" s="38">
        <v>95.2</v>
      </c>
      <c r="AA7" s="38">
        <v>95.03</v>
      </c>
      <c r="AB7" s="38">
        <v>96.11</v>
      </c>
      <c r="AC7" s="38">
        <v>94.9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0</v>
      </c>
      <c r="BG7" s="38">
        <v>0</v>
      </c>
      <c r="BH7" s="38">
        <v>0</v>
      </c>
      <c r="BI7" s="38">
        <v>0</v>
      </c>
      <c r="BJ7" s="38">
        <v>0</v>
      </c>
      <c r="BK7" s="38">
        <v>1081.8</v>
      </c>
      <c r="BL7" s="38">
        <v>974.93</v>
      </c>
      <c r="BM7" s="38">
        <v>855.8</v>
      </c>
      <c r="BN7" s="38">
        <v>789.46</v>
      </c>
      <c r="BO7" s="38">
        <v>826.83</v>
      </c>
      <c r="BP7" s="38">
        <v>765.47</v>
      </c>
      <c r="BQ7" s="38">
        <v>59.6</v>
      </c>
      <c r="BR7" s="38">
        <v>60.44</v>
      </c>
      <c r="BS7" s="38">
        <v>50.81</v>
      </c>
      <c r="BT7" s="38">
        <v>36.5</v>
      </c>
      <c r="BU7" s="38">
        <v>46.46</v>
      </c>
      <c r="BV7" s="38">
        <v>52.19</v>
      </c>
      <c r="BW7" s="38">
        <v>55.32</v>
      </c>
      <c r="BX7" s="38">
        <v>59.8</v>
      </c>
      <c r="BY7" s="38">
        <v>57.77</v>
      </c>
      <c r="BZ7" s="38">
        <v>57.31</v>
      </c>
      <c r="CA7" s="38">
        <v>59.59</v>
      </c>
      <c r="CB7" s="38">
        <v>196.04</v>
      </c>
      <c r="CC7" s="38">
        <v>195.52</v>
      </c>
      <c r="CD7" s="38">
        <v>235.3</v>
      </c>
      <c r="CE7" s="38">
        <v>340.93</v>
      </c>
      <c r="CF7" s="38">
        <v>277.05</v>
      </c>
      <c r="CG7" s="38">
        <v>296.14</v>
      </c>
      <c r="CH7" s="38">
        <v>283.17</v>
      </c>
      <c r="CI7" s="38">
        <v>263.76</v>
      </c>
      <c r="CJ7" s="38">
        <v>274.35000000000002</v>
      </c>
      <c r="CK7" s="38">
        <v>273.52</v>
      </c>
      <c r="CL7" s="38">
        <v>257.86</v>
      </c>
      <c r="CM7" s="38">
        <v>27.96</v>
      </c>
      <c r="CN7" s="38">
        <v>27.6</v>
      </c>
      <c r="CO7" s="38">
        <v>27.6</v>
      </c>
      <c r="CP7" s="38">
        <v>25.09</v>
      </c>
      <c r="CQ7" s="38">
        <v>24.01</v>
      </c>
      <c r="CR7" s="38">
        <v>52.31</v>
      </c>
      <c r="CS7" s="38">
        <v>60.65</v>
      </c>
      <c r="CT7" s="38">
        <v>51.75</v>
      </c>
      <c r="CU7" s="38">
        <v>50.68</v>
      </c>
      <c r="CV7" s="38">
        <v>50.14</v>
      </c>
      <c r="CW7" s="38">
        <v>51.3</v>
      </c>
      <c r="CX7" s="38">
        <v>77.12</v>
      </c>
      <c r="CY7" s="38">
        <v>77.459999999999994</v>
      </c>
      <c r="CZ7" s="38">
        <v>79.2</v>
      </c>
      <c r="DA7" s="38">
        <v>80.95</v>
      </c>
      <c r="DB7" s="38">
        <v>77.23</v>
      </c>
      <c r="DC7" s="38">
        <v>84.32</v>
      </c>
      <c r="DD7" s="38">
        <v>84.58</v>
      </c>
      <c r="DE7" s="38">
        <v>84.84</v>
      </c>
      <c r="DF7" s="38">
        <v>84.86</v>
      </c>
      <c r="DG7" s="38">
        <v>84.98</v>
      </c>
      <c r="DH7" s="38">
        <v>86.22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0.01</v>
      </c>
      <c r="EK7" s="38">
        <v>2.0499999999999998</v>
      </c>
      <c r="EL7" s="38">
        <v>0.01</v>
      </c>
      <c r="EM7" s="38">
        <v>0.01</v>
      </c>
      <c r="EN7" s="38">
        <v>0.02</v>
      </c>
      <c r="EO7" s="38">
        <v>0.02</v>
      </c>
    </row>
    <row r="8" spans="1:145" x14ac:dyDescent="0.1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 x14ac:dyDescent="0.15">
      <c r="A9" s="40"/>
      <c r="B9" s="40" t="s">
        <v>105</v>
      </c>
      <c r="C9" s="40" t="s">
        <v>106</v>
      </c>
      <c r="D9" s="40" t="s">
        <v>107</v>
      </c>
      <c r="E9" s="40" t="s">
        <v>108</v>
      </c>
      <c r="F9" s="40" t="s">
        <v>109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 x14ac:dyDescent="0.15">
      <c r="A10" s="40" t="s">
        <v>47</v>
      </c>
      <c r="B10" s="41">
        <f t="shared" ref="B10:E10" si="15">DATEVALUE($B7+12-B11&amp;"/1/"&amp;B12)</f>
        <v>46388</v>
      </c>
      <c r="C10" s="41">
        <f t="shared" si="15"/>
        <v>46753</v>
      </c>
      <c r="D10" s="41">
        <f t="shared" si="15"/>
        <v>47119</v>
      </c>
      <c r="E10" s="41">
        <f t="shared" si="15"/>
        <v>47484</v>
      </c>
      <c r="F10" s="42">
        <f>DATEVALUE($B7+12-F11&amp;"/1/"&amp;F12)</f>
        <v>47849</v>
      </c>
    </row>
    <row r="11" spans="1:145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110</v>
      </c>
    </row>
    <row r="12" spans="1:145" x14ac:dyDescent="0.15">
      <c r="B12">
        <v>1</v>
      </c>
      <c r="C12">
        <v>1</v>
      </c>
      <c r="D12">
        <v>1</v>
      </c>
      <c r="E12">
        <v>1</v>
      </c>
      <c r="F12">
        <v>1</v>
      </c>
      <c r="G12" t="s">
        <v>111</v>
      </c>
    </row>
    <row r="13" spans="1:145" x14ac:dyDescent="0.15">
      <c r="B13" t="s">
        <v>112</v>
      </c>
      <c r="C13" t="s">
        <v>112</v>
      </c>
      <c r="D13" t="s">
        <v>112</v>
      </c>
      <c r="E13" t="s">
        <v>112</v>
      </c>
      <c r="F13" t="s">
        <v>113</v>
      </c>
      <c r="G13" t="s">
        <v>114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cp:keywords/>
  <dc:description/>
  <dcterms:created xsi:type="dcterms:W3CDTF">2020-12-04T03:08:20Z</dcterms:created>
  <dcterms:modified xsi:type="dcterms:W3CDTF">2021-01-12T07:22:35Z</dcterms:modified>
  <cp:category/>
</cp:coreProperties>
</file>