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480925\Desktop\庶務仕事\01 調査もの\R2\R3.1.12経営比較分析\提出\"/>
    </mc:Choice>
  </mc:AlternateContent>
  <xr:revisionPtr revIDLastSave="0" documentId="8_{797DE0A1-D331-4833-AB36-05B4172FCC45}" xr6:coauthVersionLast="36" xr6:coauthVersionMax="36" xr10:uidLastSave="{00000000-0000-0000-0000-000000000000}"/>
  <workbookProtection workbookAlgorithmName="SHA-512" workbookHashValue="pdDnqDaPkWaCI+ReLkFsu51s70dXHoI0teQVR/UitRYUKYYc+yzn80BxPzPssipTH3aLOB3Xdyu55jwSVpnKWw==" workbookSaltValue="2nAD3pDH91lQhXrB333w9Q==" workbookSpinCount="100000" lockStructure="1"/>
  <bookViews>
    <workbookView xWindow="0" yWindow="0" windowWidth="21600" windowHeight="95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<sst xmlns="http://schemas.openxmlformats.org/spreadsheetml/2006/main" count="228" uniqueCount="114">
  <si>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</si>
  <si>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</si>
  <si>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</si>
  <si>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</si>
  <si>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</si>
  <si>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</si>
  <si>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</si>
  <si>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</si>
  <si>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</si>
  <si>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</si>
  <si>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</si>
  <si>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</si>
  <si>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</si>
  <si>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</si>
  <si>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</si>
  <si>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</si>
  <si>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</si>
  <si>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</si>
  <si>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</si>
  <si>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</si>
  <si>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</si>
  <si>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</si>
  <si>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</si>
  <si>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</si>
  <si>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</si>
  <si>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</si>
  <si>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</si>
  <si>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</si>
  <si>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</si>
  <si>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</si>
  <si>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</si>
  <si>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</si>
  <si>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</si>
  <si>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</si>
  <si>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</si>
  <si>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</si>
  <si>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</si>
  <si>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</si>
  <si>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</si>
  <si>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</si>
  <si>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</si>
  <si>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</si>
  <si>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</si>
  <si>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</si>
  <si>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</si>
  <si>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</si>
  <si>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</si>
  <si>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</si>
  <si>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</si>
  <si>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</si>
  <si>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</si>
  <si>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</si>
  <si>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</si>
  <si>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</si>
  <si>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</si>
  <si>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</si>
  <si>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</si>
  <si>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</si>
  <si>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</si>
  <si>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</si>
  <si>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</si>
  <si>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</si>
  <si>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</si>
  <si>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</si>
  <si>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</si>
  <si>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</si>
  <si>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</si>
  <si>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</si>
  <si>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</si>
  <si>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</si>
  <si>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</si>
  <si>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</si>
  <si>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</si>
  <si>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</si>
  <si>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</si>
  <si>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</si>
  <si>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</si>
  <si>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</si>
  <si>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</si>
  <si>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</si>
  <si>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</si>
  <si>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</si>
  <si>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</si>
  <si>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</si>
  <si>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</si>
  <si>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</si>
  <si>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</si>
  <si>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</si>
  <si>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</si>
  <si>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</si>
  <si>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</si>
  <si>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</si>
  <si>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</si>
  <si>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</si>
  <si>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</si>
  <si>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</si>
  <si>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</si>
  <si>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</si>
  <si>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</si>
  <si>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</si>
  <si>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</si>
  <si>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</si>
  <si>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</si>
  <si>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</si>
  <si>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</si>
  <si>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</si>
  <si>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</si>
  <si>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</si>
  <si>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</si>
  <si>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</si>
  <si>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</si>
  <si>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減価償却率は全国平均や類似団体平均に比して高くなっている。管路の更新状況は、年度によりばらつきがあるが、事業の実施時期を一時期に集中することのないよう、管路の布設環境や管種、劣化状況などを踏まえ、緊急度・優先度の検討を行い総合的かつ計画的に進める。</t>
    <phoneticPr fontId="4"/>
  </si>
  <si>
    <t>平成29年度の簡易水道事業(法非適用）の統合や、給水人口の減少などに伴う水需要の減少、水道施設の老朽化に伴う改築・更新や南海トラフ地震に備えた耐震化などにより費用は増大し、経営状況は厳しい状況となった。
平成29年度に策定した経営戦略（中長期的な経営計画）の投資財政計画では、現行の料金を維持した場合、赤字経営が継続する見通しとなったことから、健全な経営基盤を構築し、将来にわたり安心・安全な水道水を安定して供給すること、また老朽化施設の更新や耐震化の取組みを進めるために必要な財源を確保するために、令和元年度に料金改定を実施した。これまでの経営努力にとどまることなく一層の効率的な事業推進に取り組み、持続可能な事業運営を実施していく。</t>
    <rPh sb="20" eb="22">
      <t>トウゴウ</t>
    </rPh>
    <rPh sb="94" eb="96">
      <t>ジョウキョウ</t>
    </rPh>
    <phoneticPr fontId="4"/>
  </si>
  <si>
    <t>≪健全性≫
令和元年度は料金の増額改定を行ったことにより、経常収支比率が回復し、100%を超え単年度の収支は黒字となった。累積欠損金も発生しておらず、短期的な債務に対しての支払いに要する現金等の資金面については現状では問題ないが、簡易水道事業（法非適用）を経営統合したことにより、企業債残高が多額にのぼり、全国平均や類似団体に比して脆弱な財務体質となっている。
≪効率性≫
平成29年度以降減少傾向にあった料金回収率は約96％まで回復したものの、依然100％を下回っている。給水原価についても、簡易水道事業が保有していた資産の減価償却費の計上や、有収水量の減少などにより高くなっている。有収率については類似団体平均に比して高く推移していたが、施設の故障により令和元年度は減少した。定期的な漏水調査や老朽管路の布設替え等を行い、漏水防止により無効な水量を削減し、有収率の維持向上に努める。施設利用率については、令和元年度43.11％を58.60％に訂正する。</t>
    <rPh sb="6" eb="8">
      <t>レイワ</t>
    </rPh>
    <rPh sb="8" eb="9">
      <t>ガン</t>
    </rPh>
    <rPh sb="12" eb="14">
      <t>リョウキン</t>
    </rPh>
    <rPh sb="15" eb="17">
      <t>ゾウガク</t>
    </rPh>
    <rPh sb="17" eb="19">
      <t>カイテイ</t>
    </rPh>
    <rPh sb="20" eb="21">
      <t>オコナ</t>
    </rPh>
    <rPh sb="36" eb="38">
      <t>カイフク</t>
    </rPh>
    <rPh sb="45" eb="46">
      <t>コ</t>
    </rPh>
    <rPh sb="47" eb="50">
      <t>タンネンド</t>
    </rPh>
    <rPh sb="51" eb="53">
      <t>シュウシ</t>
    </rPh>
    <rPh sb="54" eb="55">
      <t>クロ</t>
    </rPh>
    <rPh sb="203" eb="205">
      <t>リョウキン</t>
    </rPh>
    <rPh sb="205" eb="207">
      <t>カイシュウ</t>
    </rPh>
    <rPh sb="207" eb="208">
      <t>リツ</t>
    </rPh>
    <rPh sb="215" eb="217">
      <t>カイフク</t>
    </rPh>
    <rPh sb="223" eb="225">
      <t>イゼン</t>
    </rPh>
    <rPh sb="230" eb="232">
      <t>シタマワ</t>
    </rPh>
    <rPh sb="273" eb="275">
      <t>ユウシュウ</t>
    </rPh>
    <rPh sb="275" eb="277">
      <t>スイリョウ</t>
    </rPh>
    <rPh sb="278" eb="280">
      <t>ゲンショウ</t>
    </rPh>
    <rPh sb="293" eb="296">
      <t>ユウシュウリツ</t>
    </rPh>
    <rPh sb="311" eb="312">
      <t>タカ</t>
    </rPh>
    <rPh sb="313" eb="315">
      <t>スイイ</t>
    </rPh>
    <rPh sb="321" eb="323">
      <t>シセツ</t>
    </rPh>
    <rPh sb="324" eb="326">
      <t>コショウ</t>
    </rPh>
    <rPh sb="329" eb="331">
      <t>レイワ</t>
    </rPh>
    <rPh sb="331" eb="333">
      <t>ガンネン</t>
    </rPh>
    <rPh sb="333" eb="334">
      <t>ド</t>
    </rPh>
    <rPh sb="335" eb="337">
      <t>ゲンショウ</t>
    </rPh>
    <rPh sb="404" eb="406">
      <t>レイワ</t>
    </rPh>
    <rPh sb="406" eb="408">
      <t>ガンネン</t>
    </rPh>
    <rPh sb="408" eb="409">
      <t>ド</t>
    </rPh>
    <rPh sb="423" eb="425">
      <t>テイセイ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</si>
</sst>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1.1299999999999999</c:v>
                </c:pt>
                <c:pt idx="1">
                  <c:v>0.33</c:v>
                </c:pt>
                <c:pt idx="2">
                  <c:v>0.12</c:v>
                </c:pt>
                <c:pt idx="3">
                  <c:v>1.45</c:v>
                </c:pt>
                <c:pt idx="4">
                  <c:v>0.49</c:v>
                </c:pt>
              </c:numCache>
            </c:numRef>
          </c:val>
          <c:extLst>
            <c:ext xmlns:c16="http://schemas.microsoft.com/office/drawing/2014/chart" uri="{C3380CC4-5D6E-409C-BE32-E72D297353CC}">
              <c16:uniqueId val="{00000000-76C0-483F-8D34-CFA9CCE2CA0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76C0-483F-8D34-CFA9CCE2CA0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43.45</c:v>
                </c:pt>
                <c:pt idx="1">
                  <c:v>44.11</c:v>
                </c:pt>
                <c:pt idx="2">
                  <c:v>44.08</c:v>
                </c:pt>
                <c:pt idx="3">
                  <c:v>42.78</c:v>
                </c:pt>
                <c:pt idx="4">
                  <c:v>43.11</c:v>
                </c:pt>
              </c:numCache>
            </c:numRef>
          </c:val>
          <c:extLst>
            <c:ext xmlns:c16="http://schemas.microsoft.com/office/drawing/2014/chart" uri="{C3380CC4-5D6E-409C-BE32-E72D297353CC}">
              <c16:uniqueId val="{00000000-7912-40C7-81E9-BBA8558A5FD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7912-40C7-81E9-BBA8558A5FD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84.13</c:v>
                </c:pt>
                <c:pt idx="1">
                  <c:v>83.73</c:v>
                </c:pt>
                <c:pt idx="2">
                  <c:v>85.59</c:v>
                </c:pt>
                <c:pt idx="3">
                  <c:v>85.14</c:v>
                </c:pt>
                <c:pt idx="4">
                  <c:v>81.39</c:v>
                </c:pt>
              </c:numCache>
            </c:numRef>
          </c:val>
          <c:extLst>
            <c:ext xmlns:c16="http://schemas.microsoft.com/office/drawing/2014/chart" uri="{C3380CC4-5D6E-409C-BE32-E72D297353CC}">
              <c16:uniqueId val="{00000000-7653-48D1-86FC-E81EACD84B3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7653-48D1-86FC-E81EACD84B3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104.44</c:v>
                </c:pt>
                <c:pt idx="1">
                  <c:v>108.7</c:v>
                </c:pt>
                <c:pt idx="2">
                  <c:v>93.65</c:v>
                </c:pt>
                <c:pt idx="3">
                  <c:v>89.45</c:v>
                </c:pt>
                <c:pt idx="4">
                  <c:v>102.67</c:v>
                </c:pt>
              </c:numCache>
            </c:numRef>
          </c:val>
          <c:extLst>
            <c:ext xmlns:c16="http://schemas.microsoft.com/office/drawing/2014/chart" uri="{C3380CC4-5D6E-409C-BE32-E72D297353CC}">
              <c16:uniqueId val="{00000000-2F2A-434B-99B4-6AE5CF53AE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2F2A-434B-99B4-6AE5CF53AE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55.88</c:v>
                </c:pt>
                <c:pt idx="1">
                  <c:v>56.61</c:v>
                </c:pt>
                <c:pt idx="2">
                  <c:v>52.7</c:v>
                </c:pt>
                <c:pt idx="3">
                  <c:v>50.97</c:v>
                </c:pt>
                <c:pt idx="4">
                  <c:v>52.87</c:v>
                </c:pt>
              </c:numCache>
            </c:numRef>
          </c:val>
          <c:extLst>
            <c:ext xmlns:c16="http://schemas.microsoft.com/office/drawing/2014/chart" uri="{C3380CC4-5D6E-409C-BE32-E72D297353CC}">
              <c16:uniqueId val="{00000000-1F9C-4367-A861-F85F25F55D8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1F9C-4367-A861-F85F25F55D8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15.25</c:v>
                </c:pt>
                <c:pt idx="1">
                  <c:v>15.82</c:v>
                </c:pt>
                <c:pt idx="2">
                  <c:v>12.23</c:v>
                </c:pt>
                <c:pt idx="3">
                  <c:v>14.9</c:v>
                </c:pt>
                <c:pt idx="4">
                  <c:v>16.39</c:v>
                </c:pt>
              </c:numCache>
            </c:numRef>
          </c:val>
          <c:extLst>
            <c:ext xmlns:c16="http://schemas.microsoft.com/office/drawing/2014/chart" uri="{C3380CC4-5D6E-409C-BE32-E72D297353CC}">
              <c16:uniqueId val="{00000000-7F93-4325-A179-516A368A5F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F93-4325-A179-516A368A5F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BE2-4170-B637-2D01F368267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BE2-4170-B637-2D01F368267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477.55</c:v>
                </c:pt>
                <c:pt idx="1">
                  <c:v>523.16999999999996</c:v>
                </c:pt>
                <c:pt idx="2">
                  <c:v>345.4</c:v>
                </c:pt>
                <c:pt idx="3">
                  <c:v>280.48</c:v>
                </c:pt>
                <c:pt idx="4">
                  <c:v>340.36</c:v>
                </c:pt>
              </c:numCache>
            </c:numRef>
          </c:val>
          <c:extLst>
            <c:ext xmlns:c16="http://schemas.microsoft.com/office/drawing/2014/chart" uri="{C3380CC4-5D6E-409C-BE32-E72D297353CC}">
              <c16:uniqueId val="{00000000-885D-4CE6-8983-95B6281D6A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885D-4CE6-8983-95B6281D6A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431.22</c:v>
                </c:pt>
                <c:pt idx="1">
                  <c:v>429.63</c:v>
                </c:pt>
                <c:pt idx="2">
                  <c:v>775.33</c:v>
                </c:pt>
                <c:pt idx="3">
                  <c:v>863.94</c:v>
                </c:pt>
                <c:pt idx="4">
                  <c:v>698.86</c:v>
                </c:pt>
              </c:numCache>
            </c:numRef>
          </c:val>
          <c:extLst>
            <c:ext xmlns:c16="http://schemas.microsoft.com/office/drawing/2014/chart" uri="{C3380CC4-5D6E-409C-BE32-E72D297353CC}">
              <c16:uniqueId val="{00000000-04F4-41DD-A562-268C309450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04F4-41DD-A562-268C309450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99.31</c:v>
                </c:pt>
                <c:pt idx="1">
                  <c:v>103.75</c:v>
                </c:pt>
                <c:pt idx="2">
                  <c:v>82.05</c:v>
                </c:pt>
                <c:pt idx="3">
                  <c:v>79.11</c:v>
                </c:pt>
                <c:pt idx="4">
                  <c:v>95.74</c:v>
                </c:pt>
              </c:numCache>
            </c:numRef>
          </c:val>
          <c:extLst>
            <c:ext xmlns:c16="http://schemas.microsoft.com/office/drawing/2014/chart" uri="{C3380CC4-5D6E-409C-BE32-E72D297353CC}">
              <c16:uniqueId val="{00000000-4344-4E89-8545-5CD67B3BB3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4344-4E89-8545-5CD67B3BB3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93.66</c:v>
                </c:pt>
                <c:pt idx="1">
                  <c:v>89.91</c:v>
                </c:pt>
                <c:pt idx="2">
                  <c:v>114.03</c:v>
                </c:pt>
                <c:pt idx="3">
                  <c:v>118.93</c:v>
                </c:pt>
                <c:pt idx="4">
                  <c:v>122.17</c:v>
                </c:pt>
              </c:numCache>
            </c:numRef>
          </c:val>
          <c:extLst>
            <c:ext xmlns:c16="http://schemas.microsoft.com/office/drawing/2014/chart" uri="{C3380CC4-5D6E-409C-BE32-E72D297353CC}">
              <c16:uniqueId val="{00000000-010A-473D-A462-1797CE5BAD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010A-473D-A462-1797CE5BAD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3" zoomScaleNormal="100" workbookViewId="0">
      <selection activeCell="CB24" sqref="CB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高知県　いの町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22567</v>
      </c>
      <c r="AM8" s="61"/>
      <c r="AN8" s="61"/>
      <c r="AO8" s="61"/>
      <c r="AP8" s="61"/>
      <c r="AQ8" s="61"/>
      <c r="AR8" s="61"/>
      <c r="AS8" s="61"/>
      <c r="AT8" s="52">
        <f>データ!$S$6</f>
        <v>470.97</v>
      </c>
      <c r="AU8" s="53"/>
      <c r="AV8" s="53"/>
      <c r="AW8" s="53"/>
      <c r="AX8" s="53"/>
      <c r="AY8" s="53"/>
      <c r="AZ8" s="53"/>
      <c r="BA8" s="53"/>
      <c r="BB8" s="54">
        <f>データ!$T$6</f>
        <v>47.92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60.74</v>
      </c>
      <c r="J10" s="53"/>
      <c r="K10" s="53"/>
      <c r="L10" s="53"/>
      <c r="M10" s="53"/>
      <c r="N10" s="53"/>
      <c r="O10" s="64"/>
      <c r="P10" s="54">
        <f>データ!$P$6</f>
        <v>91.36</v>
      </c>
      <c r="Q10" s="54"/>
      <c r="R10" s="54"/>
      <c r="S10" s="54"/>
      <c r="T10" s="54"/>
      <c r="U10" s="54"/>
      <c r="V10" s="54"/>
      <c r="W10" s="61">
        <f>データ!$Q$6</f>
        <v>2414</v>
      </c>
      <c r="X10" s="61"/>
      <c r="Y10" s="61"/>
      <c r="Z10" s="61"/>
      <c r="AA10" s="61"/>
      <c r="AB10" s="61"/>
      <c r="AC10" s="61"/>
      <c r="AD10" s="2"/>
      <c r="AE10" s="2"/>
      <c r="AF10" s="2"/>
      <c r="AG10" s="2"/>
      <c r="AH10" s="4"/>
      <c r="AI10" s="4"/>
      <c r="AJ10" s="4"/>
      <c r="AK10" s="4"/>
      <c r="AL10" s="61">
        <f>データ!$U$6</f>
        <v>20462</v>
      </c>
      <c r="AM10" s="61"/>
      <c r="AN10" s="61"/>
      <c r="AO10" s="61"/>
      <c r="AP10" s="61"/>
      <c r="AQ10" s="61"/>
      <c r="AR10" s="61"/>
      <c r="AS10" s="61"/>
      <c r="AT10" s="52">
        <f>データ!$V$6</f>
        <v>25.17</v>
      </c>
      <c r="AU10" s="53"/>
      <c r="AV10" s="53"/>
      <c r="AW10" s="53"/>
      <c r="AX10" s="53"/>
      <c r="AY10" s="53"/>
      <c r="AZ10" s="53"/>
      <c r="BA10" s="53"/>
      <c r="BB10" s="54">
        <f>データ!$W$6</f>
        <v>812.95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eYdzKrHNDLPVoTNIoHaRyYMP8NchmrRSKfABBH3zE1IfVwYmmIuKBt7sgk6ncOVvWWXLE6NyOzxR0YR4xKu/A==" saltValue="fZAGnNf4h9Hyf31UU234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393860</v>
      </c>
      <c r="D6" s="34">
        <f t="shared" si="3"/>
        <v>46</v>
      </c>
      <c r="E6" s="34">
        <f t="shared" si="3"/>
        <v>1</v>
      </c>
      <c r="F6" s="34">
        <f t="shared" si="3"/>
        <v>0</v>
      </c>
      <c r="G6" s="34">
        <f t="shared" si="3"/>
        <v>1</v>
      </c>
      <c r="H6" s="34" t="str">
        <f t="shared" si="3"/>
        <v>高知県　いの町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60.74</v>
      </c>
      <c r="P6" s="35">
        <f t="shared" si="3"/>
        <v>91.36</v>
      </c>
      <c r="Q6" s="35">
        <f t="shared" si="3"/>
        <v>2414</v>
      </c>
      <c r="R6" s="35">
        <f t="shared" si="3"/>
        <v>22567</v>
      </c>
      <c r="S6" s="35">
        <f t="shared" si="3"/>
        <v>470.97</v>
      </c>
      <c r="T6" s="35">
        <f t="shared" si="3"/>
        <v>47.92</v>
      </c>
      <c r="U6" s="35">
        <f t="shared" si="3"/>
        <v>20462</v>
      </c>
      <c r="V6" s="35">
        <f t="shared" si="3"/>
        <v>25.17</v>
      </c>
      <c r="W6" s="35">
        <f t="shared" si="3"/>
        <v>812.95</v>
      </c>
      <c r="X6" s="36">
        <f>IF(X7="",NA(),X7)</f>
        <v>104.44</v>
      </c>
      <c r="Y6" s="36">
        <f t="shared" ref="Y6:AG6" si="4">IF(Y7="",NA(),Y7)</f>
        <v>108.7</v>
      </c>
      <c r="Z6" s="36">
        <f t="shared" si="4"/>
        <v>93.65</v>
      </c>
      <c r="AA6" s="36">
        <f t="shared" si="4"/>
        <v>89.45</v>
      </c>
      <c r="AB6" s="36">
        <f t="shared" si="4"/>
        <v>102.67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477.55</v>
      </c>
      <c r="AU6" s="36">
        <f t="shared" ref="AU6:BC6" si="6">IF(AU7="",NA(),AU7)</f>
        <v>523.16999999999996</v>
      </c>
      <c r="AV6" s="36">
        <f t="shared" si="6"/>
        <v>345.4</v>
      </c>
      <c r="AW6" s="36">
        <f t="shared" si="6"/>
        <v>280.48</v>
      </c>
      <c r="AX6" s="36">
        <f t="shared" si="6"/>
        <v>340.36</v>
      </c>
      <c r="AY6" s="36">
        <f t="shared" si="6"/>
        <v>391.54</v>
      </c>
      <c r="AZ6" s="36">
        <f t="shared" si="6"/>
        <v>384.34</v>
      </c>
      <c r="BA6" s="36">
        <f t="shared" si="6"/>
        <v>359.47</v>
      </c>
      <c r="BB6" s="36">
        <f t="shared" si="6"/>
        <v>369.69</v>
      </c>
      <c r="BC6" s="36">
        <f t="shared" si="6"/>
        <v>379.08</v>
      </c>
      <c r="BD6" s="35" t="str">
        <f>IF(BD7="","",IF(BD7="-","【-】","【"&amp;SUBSTITUTE(TEXT(BD7,"#,##0.00"),"-","△")&amp;"】"))</f>
        <v>【264.97】</v>
      </c>
      <c r="BE6" s="36">
        <f>IF(BE7="",NA(),BE7)</f>
        <v>431.22</v>
      </c>
      <c r="BF6" s="36">
        <f t="shared" ref="BF6:BN6" si="7">IF(BF7="",NA(),BF7)</f>
        <v>429.63</v>
      </c>
      <c r="BG6" s="36">
        <f t="shared" si="7"/>
        <v>775.33</v>
      </c>
      <c r="BH6" s="36">
        <f t="shared" si="7"/>
        <v>863.94</v>
      </c>
      <c r="BI6" s="36">
        <f t="shared" si="7"/>
        <v>698.86</v>
      </c>
      <c r="BJ6" s="36">
        <f t="shared" si="7"/>
        <v>386.97</v>
      </c>
      <c r="BK6" s="36">
        <f t="shared" si="7"/>
        <v>380.58</v>
      </c>
      <c r="BL6" s="36">
        <f t="shared" si="7"/>
        <v>401.79</v>
      </c>
      <c r="BM6" s="36">
        <f t="shared" si="7"/>
        <v>402.99</v>
      </c>
      <c r="BN6" s="36">
        <f t="shared" si="7"/>
        <v>398.98</v>
      </c>
      <c r="BO6" s="35" t="str">
        <f>IF(BO7="","",IF(BO7="-","【-】","【"&amp;SUBSTITUTE(TEXT(BO7,"#,##0.00"),"-","△")&amp;"】"))</f>
        <v>【266.61】</v>
      </c>
      <c r="BP6" s="36">
        <f>IF(BP7="",NA(),BP7)</f>
        <v>99.31</v>
      </c>
      <c r="BQ6" s="36">
        <f t="shared" ref="BQ6:BY6" si="8">IF(BQ7="",NA(),BQ7)</f>
        <v>103.75</v>
      </c>
      <c r="BR6" s="36">
        <f t="shared" si="8"/>
        <v>82.05</v>
      </c>
      <c r="BS6" s="36">
        <f t="shared" si="8"/>
        <v>79.11</v>
      </c>
      <c r="BT6" s="36">
        <f t="shared" si="8"/>
        <v>95.74</v>
      </c>
      <c r="BU6" s="36">
        <f t="shared" si="8"/>
        <v>101.72</v>
      </c>
      <c r="BV6" s="36">
        <f t="shared" si="8"/>
        <v>102.38</v>
      </c>
      <c r="BW6" s="36">
        <f t="shared" si="8"/>
        <v>100.12</v>
      </c>
      <c r="BX6" s="36">
        <f t="shared" si="8"/>
        <v>98.66</v>
      </c>
      <c r="BY6" s="36">
        <f t="shared" si="8"/>
        <v>98.64</v>
      </c>
      <c r="BZ6" s="35" t="str">
        <f>IF(BZ7="","",IF(BZ7="-","【-】","【"&amp;SUBSTITUTE(TEXT(BZ7,"#,##0.00"),"-","△")&amp;"】"))</f>
        <v>【103.24】</v>
      </c>
      <c r="CA6" s="36">
        <f>IF(CA7="",NA(),CA7)</f>
        <v>93.66</v>
      </c>
      <c r="CB6" s="36">
        <f t="shared" ref="CB6:CJ6" si="9">IF(CB7="",NA(),CB7)</f>
        <v>89.91</v>
      </c>
      <c r="CC6" s="36">
        <f t="shared" si="9"/>
        <v>114.03</v>
      </c>
      <c r="CD6" s="36">
        <f t="shared" si="9"/>
        <v>118.93</v>
      </c>
      <c r="CE6" s="36">
        <f t="shared" si="9"/>
        <v>122.17</v>
      </c>
      <c r="CF6" s="36">
        <f t="shared" si="9"/>
        <v>168.2</v>
      </c>
      <c r="CG6" s="36">
        <f t="shared" si="9"/>
        <v>168.67</v>
      </c>
      <c r="CH6" s="36">
        <f t="shared" si="9"/>
        <v>174.97</v>
      </c>
      <c r="CI6" s="36">
        <f t="shared" si="9"/>
        <v>178.59</v>
      </c>
      <c r="CJ6" s="36">
        <f t="shared" si="9"/>
        <v>178.92</v>
      </c>
      <c r="CK6" s="35" t="str">
        <f>IF(CK7="","",IF(CK7="-","【-】","【"&amp;SUBSTITUTE(TEXT(CK7,"#,##0.00"),"-","△")&amp;"】"))</f>
        <v>【168.38】</v>
      </c>
      <c r="CL6" s="36">
        <f>IF(CL7="",NA(),CL7)</f>
        <v>43.45</v>
      </c>
      <c r="CM6" s="36">
        <f t="shared" ref="CM6:CU6" si="10">IF(CM7="",NA(),CM7)</f>
        <v>44.11</v>
      </c>
      <c r="CN6" s="36">
        <f t="shared" si="10"/>
        <v>44.08</v>
      </c>
      <c r="CO6" s="36">
        <f t="shared" si="10"/>
        <v>42.78</v>
      </c>
      <c r="CP6" s="36">
        <f t="shared" si="10"/>
        <v>43.11</v>
      </c>
      <c r="CQ6" s="36">
        <f t="shared" si="10"/>
        <v>54.77</v>
      </c>
      <c r="CR6" s="36">
        <f t="shared" si="10"/>
        <v>54.92</v>
      </c>
      <c r="CS6" s="36">
        <f t="shared" si="10"/>
        <v>55.63</v>
      </c>
      <c r="CT6" s="36">
        <f t="shared" si="10"/>
        <v>55.03</v>
      </c>
      <c r="CU6" s="36">
        <f t="shared" si="10"/>
        <v>55.14</v>
      </c>
      <c r="CV6" s="35" t="str">
        <f>IF(CV7="","",IF(CV7="-","【-】","【"&amp;SUBSTITUTE(TEXT(CV7,"#,##0.00"),"-","△")&amp;"】"))</f>
        <v>【60.00】</v>
      </c>
      <c r="CW6" s="36">
        <f>IF(CW7="",NA(),CW7)</f>
        <v>84.13</v>
      </c>
      <c r="CX6" s="36">
        <f t="shared" ref="CX6:DF6" si="11">IF(CX7="",NA(),CX7)</f>
        <v>83.73</v>
      </c>
      <c r="CY6" s="36">
        <f t="shared" si="11"/>
        <v>85.59</v>
      </c>
      <c r="CZ6" s="36">
        <f t="shared" si="11"/>
        <v>85.14</v>
      </c>
      <c r="DA6" s="36">
        <f t="shared" si="11"/>
        <v>81.39</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55.88</v>
      </c>
      <c r="DI6" s="36">
        <f t="shared" ref="DI6:DQ6" si="12">IF(DI7="",NA(),DI7)</f>
        <v>56.61</v>
      </c>
      <c r="DJ6" s="36">
        <f t="shared" si="12"/>
        <v>52.7</v>
      </c>
      <c r="DK6" s="36">
        <f t="shared" si="12"/>
        <v>50.97</v>
      </c>
      <c r="DL6" s="36">
        <f t="shared" si="12"/>
        <v>52.87</v>
      </c>
      <c r="DM6" s="36">
        <f t="shared" si="12"/>
        <v>47.46</v>
      </c>
      <c r="DN6" s="36">
        <f t="shared" si="12"/>
        <v>48.49</v>
      </c>
      <c r="DO6" s="36">
        <f t="shared" si="12"/>
        <v>48.05</v>
      </c>
      <c r="DP6" s="36">
        <f t="shared" si="12"/>
        <v>48.87</v>
      </c>
      <c r="DQ6" s="36">
        <f t="shared" si="12"/>
        <v>49.92</v>
      </c>
      <c r="DR6" s="35" t="str">
        <f>IF(DR7="","",IF(DR7="-","【-】","【"&amp;SUBSTITUTE(TEXT(DR7,"#,##0.00"),"-","△")&amp;"】"))</f>
        <v>【49.59】</v>
      </c>
      <c r="DS6" s="36">
        <f>IF(DS7="",NA(),DS7)</f>
        <v>15.25</v>
      </c>
      <c r="DT6" s="36">
        <f t="shared" ref="DT6:EB6" si="13">IF(DT7="",NA(),DT7)</f>
        <v>15.82</v>
      </c>
      <c r="DU6" s="36">
        <f t="shared" si="13"/>
        <v>12.23</v>
      </c>
      <c r="DV6" s="36">
        <f t="shared" si="13"/>
        <v>14.9</v>
      </c>
      <c r="DW6" s="36">
        <f t="shared" si="13"/>
        <v>16.39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1.1299999999999999</v>
      </c>
      <c r="EE6" s="36">
        <f t="shared" ref="EE6:EM6" si="14">IF(EE7="",NA(),EE7)</f>
        <v>0.33</v>
      </c>
      <c r="EF6" s="36">
        <f t="shared" si="14"/>
        <v>0.12</v>
      </c>
      <c r="EG6" s="36">
        <f t="shared" si="14"/>
        <v>1.45</v>
      </c>
      <c r="EH6" s="36">
        <f t="shared" si="14"/>
        <v>0.49</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393860</v>
      </c>
      <c r="D7" s="38">
        <v>46</v>
      </c>
      <c r="E7" s="38">
        <v>1</v>
      </c>
      <c r="F7" s="38">
        <v>0</v>
      </c>
      <c r="G7" s="38">
        <v>1</v>
      </c>
      <c r="H7" s="38" t="s">
        <v>93</v>
      </c>
      <c r="I7" s="38" t="s">
        <v>94</v>
      </c>
      <c r="J7" s="38" t="s">
        <v>95</v>
      </c>
      <c r="K7" s="38" t="s">
        <v>96</v>
      </c>
      <c r="L7" s="38" t="s">
        <v>97</v>
      </c>
      <c r="M7" s="38" t="s">
        <v>98</v>
      </c>
      <c r="N7" s="39" t="s">
        <v>99</v>
      </c>
      <c r="O7" s="39">
        <v>60.74</v>
      </c>
      <c r="P7" s="39">
        <v>91.36</v>
      </c>
      <c r="Q7" s="39">
        <v>2414</v>
      </c>
      <c r="R7" s="39">
        <v>22567</v>
      </c>
      <c r="S7" s="39">
        <v>470.97</v>
      </c>
      <c r="T7" s="39">
        <v>47.92</v>
      </c>
      <c r="U7" s="39">
        <v>20462</v>
      </c>
      <c r="V7" s="39">
        <v>25.17</v>
      </c>
      <c r="W7" s="39">
        <v>812.95</v>
      </c>
      <c r="X7" s="39">
        <v>104.44</v>
      </c>
      <c r="Y7" s="39">
        <v>108.7</v>
      </c>
      <c r="Z7" s="39">
        <v>93.65</v>
      </c>
      <c r="AA7" s="39">
        <v>89.45</v>
      </c>
      <c r="AB7" s="39">
        <v>102.67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477.55</v>
      </c>
      <c r="AU7" s="39">
        <v>523.16999999999996</v>
      </c>
      <c r="AV7" s="39">
        <v>345.4</v>
      </c>
      <c r="AW7" s="39">
        <v>280.48</v>
      </c>
      <c r="AX7" s="39">
        <v>340.36</v>
      </c>
      <c r="AY7" s="39">
        <v>391.54</v>
      </c>
      <c r="AZ7" s="39">
        <v>384.34</v>
      </c>
      <c r="BA7" s="39">
        <v>359.47</v>
      </c>
      <c r="BB7" s="39">
        <v>369.69</v>
      </c>
      <c r="BC7" s="39">
        <v>379.08</v>
      </c>
      <c r="BD7" s="39">
        <v>264.97000000000003</v>
      </c>
      <c r="BE7" s="39">
        <v>431.22</v>
      </c>
      <c r="BF7" s="39">
        <v>429.63</v>
      </c>
      <c r="BG7" s="39">
        <v>775.33</v>
      </c>
      <c r="BH7" s="39">
        <v>863.94</v>
      </c>
      <c r="BI7" s="39">
        <v>698.86</v>
      </c>
      <c r="BJ7" s="39">
        <v>386.97</v>
      </c>
      <c r="BK7" s="39">
        <v>380.58</v>
      </c>
      <c r="BL7" s="39">
        <v>401.79</v>
      </c>
      <c r="BM7" s="39">
        <v>402.99</v>
      </c>
      <c r="BN7" s="39">
        <v>398.98</v>
      </c>
      <c r="BO7" s="39">
        <v>266.61</v>
      </c>
      <c r="BP7" s="39">
        <v>99.31</v>
      </c>
      <c r="BQ7" s="39">
        <v>103.75</v>
      </c>
      <c r="BR7" s="39">
        <v>82.05</v>
      </c>
      <c r="BS7" s="39">
        <v>79.11</v>
      </c>
      <c r="BT7" s="39">
        <v>95.74</v>
      </c>
      <c r="BU7" s="39">
        <v>101.72</v>
      </c>
      <c r="BV7" s="39">
        <v>102.38</v>
      </c>
      <c r="BW7" s="39">
        <v>100.12</v>
      </c>
      <c r="BX7" s="39">
        <v>98.66</v>
      </c>
      <c r="BY7" s="39">
        <v>98.64</v>
      </c>
      <c r="BZ7" s="39">
        <v>103.24</v>
      </c>
      <c r="CA7" s="39">
        <v>93.66</v>
      </c>
      <c r="CB7" s="39">
        <v>89.91</v>
      </c>
      <c r="CC7" s="39">
        <v>114.03</v>
      </c>
      <c r="CD7" s="39">
        <v>118.93</v>
      </c>
      <c r="CE7" s="39">
        <v>122.17</v>
      </c>
      <c r="CF7" s="39">
        <v>168.2</v>
      </c>
      <c r="CG7" s="39">
        <v>168.67</v>
      </c>
      <c r="CH7" s="39">
        <v>174.97</v>
      </c>
      <c r="CI7" s="39">
        <v>178.59</v>
      </c>
      <c r="CJ7" s="39">
        <v>178.92</v>
      </c>
      <c r="CK7" s="39">
        <v>168.38</v>
      </c>
      <c r="CL7" s="39">
        <v>43.45</v>
      </c>
      <c r="CM7" s="39">
        <v>44.11</v>
      </c>
      <c r="CN7" s="39">
        <v>44.08</v>
      </c>
      <c r="CO7" s="39">
        <v>42.78</v>
      </c>
      <c r="CP7" s="39">
        <v>43.11</v>
      </c>
      <c r="CQ7" s="39">
        <v>54.77</v>
      </c>
      <c r="CR7" s="39">
        <v>54.92</v>
      </c>
      <c r="CS7" s="39">
        <v>55.63</v>
      </c>
      <c r="CT7" s="39">
        <v>55.03</v>
      </c>
      <c r="CU7" s="39">
        <v>55.14</v>
      </c>
      <c r="CV7" s="39">
        <v>60</v>
      </c>
      <c r="CW7" s="39">
        <v>84.13</v>
      </c>
      <c r="CX7" s="39">
        <v>83.73</v>
      </c>
      <c r="CY7" s="39">
        <v>85.59</v>
      </c>
      <c r="CZ7" s="39">
        <v>85.14</v>
      </c>
      <c r="DA7" s="39">
        <v>81.39</v>
      </c>
      <c r="DB7" s="39">
        <v>82.89</v>
      </c>
      <c r="DC7" s="39">
        <v>82.66</v>
      </c>
      <c r="DD7" s="39">
        <v>82.04</v>
      </c>
      <c r="DE7" s="39">
        <v>81.900000000000006</v>
      </c>
      <c r="DF7" s="39">
        <v>81.39</v>
      </c>
      <c r="DG7" s="39">
        <v>89.8</v>
      </c>
      <c r="DH7" s="39">
        <v>55.88</v>
      </c>
      <c r="DI7" s="39">
        <v>56.61</v>
      </c>
      <c r="DJ7" s="39">
        <v>52.7</v>
      </c>
      <c r="DK7" s="39">
        <v>50.97</v>
      </c>
      <c r="DL7" s="39">
        <v>52.87</v>
      </c>
      <c r="DM7" s="39">
        <v>47.46</v>
      </c>
      <c r="DN7" s="39">
        <v>48.49</v>
      </c>
      <c r="DO7" s="39">
        <v>48.05</v>
      </c>
      <c r="DP7" s="39">
        <v>48.87</v>
      </c>
      <c r="DQ7" s="39">
        <v>49.92</v>
      </c>
      <c r="DR7" s="39">
        <v>49.59</v>
      </c>
      <c r="DS7" s="39">
        <v>15.25</v>
      </c>
      <c r="DT7" s="39">
        <v>15.82</v>
      </c>
      <c r="DU7" s="39">
        <v>12.23</v>
      </c>
      <c r="DV7" s="39">
        <v>14.9</v>
      </c>
      <c r="DW7" s="39">
        <v>16.39</v>
      </c>
      <c r="DX7" s="39">
        <v>9.7100000000000009</v>
      </c>
      <c r="DY7" s="39">
        <v>12.79</v>
      </c>
      <c r="DZ7" s="39">
        <v>13.39</v>
      </c>
      <c r="EA7" s="39">
        <v>14.85</v>
      </c>
      <c r="EB7" s="39">
        <v>16.88</v>
      </c>
      <c r="EC7" s="39">
        <v>19.440000000000001</v>
      </c>
      <c r="ED7" s="39">
        <v>1.1299999999999999</v>
      </c>
      <c r="EE7" s="39">
        <v>0.33</v>
      </c>
      <c r="EF7" s="39">
        <v>0.12</v>
      </c>
      <c r="EG7" s="39">
        <v>1.45</v>
      </c>
      <c r="EH7" s="39">
        <v>0.49</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2021-01-15T00:01:49Z</cp:lastPrinted>
  <dcterms:created xsi:type="dcterms:W3CDTF">2020-12-04T02:14:41Z</dcterms:created>
  <dcterms:modified xsi:type="dcterms:W3CDTF">2021-01-15T00:02:16Z</dcterms:modified>
  <cp:category/>
</cp:coreProperties>
</file>