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480958\Documents\01_要回答\R060117　【照会：1月25日（木）正午〆】公営企業に係る経営比較分析表（令和４年度決算）の分析等について\【経営比較分析表】2022_393860_47_1718\【経営比較分析表】2022_393860_47_1718\"/>
    </mc:Choice>
  </mc:AlternateContent>
  <xr:revisionPtr revIDLastSave="0" documentId="13_ncr:1_{E5425086-A417-4DED-826A-0FEA1AC18331}" xr6:coauthVersionLast="36" xr6:coauthVersionMax="36" xr10:uidLastSave="{00000000-0000-0000-0000-000000000000}"/>
  <workbookProtection workbookAlgorithmName="SHA-512" workbookHashValue="nxz9dU1W7pSIrr6AbQN4YaHxLwb5nUsjx8cPIK4woEj6XJkIug8KEhTAO2uhO/po2A1Hm/bZW27RzRhXCsoxdA==" workbookSaltValue="BQ8hLhlzk1o5y0o70iW3WA=="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<sst xmlns="http://schemas.openxmlformats.org/spreadsheetml/2006/main" count="236" uniqueCount="119">
  <si>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</si>
  <si>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</si>
  <si>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</si>
  <si>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</si>
  <si>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</si>
  <si>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</si>
  <si>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</si>
  <si>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</si>
  <si>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</si>
  <si>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</si>
  <si>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</si>
  <si>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</si>
  <si>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</si>
  <si>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</si>
  <si>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</si>
  <si>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</si>
  <si>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</si>
  <si>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</si>
  <si>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</si>
  <si>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</si>
  <si>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</si>
  <si>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</si>
  <si>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</si>
  <si>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</si>
  <si>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</si>
  <si>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</si>
  <si>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</si>
  <si>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</si>
  <si>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</si>
  <si>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</si>
  <si>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</si>
  <si>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</si>
  <si>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</si>
  <si>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</si>
  <si>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</si>
  <si>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</si>
  <si>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</si>
  <si>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</si>
  <si>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</si>
  <si>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</si>
  <si>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</si>
  <si>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</si>
  <si>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</si>
  <si>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</si>
  <si>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</si>
  <si>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</si>
  <si>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</si>
  <si>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</si>
  <si>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</si>
  <si>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</si>
  <si>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</si>
  <si>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</si>
  <si>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</si>
  <si>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</si>
  <si>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</si>
  <si>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</si>
  <si>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</si>
  <si>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</si>
  <si>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</si>
  <si>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</si>
  <si>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</si>
  <si>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</si>
  <si>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</si>
  <si>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</si>
  <si>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</si>
  <si>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</si>
  <si>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</si>
  <si>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</si>
  <si>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</si>
  <si>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</si>
  <si>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</si>
  <si>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</si>
  <si>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</si>
  <si>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</si>
  <si>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</si>
  <si>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</si>
  <si>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</si>
  <si>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</si>
  <si>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</si>
  <si>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</si>
  <si>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</si>
  <si>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</si>
  <si>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</si>
  <si>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</si>
  <si>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</si>
  <si>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</si>
  <si>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</si>
  <si>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</si>
  <si>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</si>
  <si>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</si>
  <si>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</si>
  <si>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</si>
  <si>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</si>
  <si>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</si>
  <si>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</si>
  <si>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</si>
  <si>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</si>
  <si>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</si>
  <si>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</si>
  <si>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</si>
  <si>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</si>
  <si>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</si>
  <si>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</si>
  <si>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</si>
  <si>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</si>
  <si>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</si>
  <si>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</si>
  <si>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</si>
  <si>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</si>
  <si>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</si>
  <si>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</si>
  <si>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</si>
  <si>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</si>
  <si>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</si>
  <si>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</si>
  <si>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</si>
  <si>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平成27年度に行った２箇所の農業集落排水施設の診断の結果、大規模な更新箇所はありませんでした。不具合が生じた場合は、修繕を行い施設の適切な維持管理に努めます。
　また、令和3年度より国庫補助金を利用した施設の機能強化に着手しています。</t>
    <phoneticPr fontId="4"/>
  </si>
  <si>
    <t>①収益的収支比率が100％未満であることから、単年度の収支が赤字であることを示しております。さらにこの数値は、一般会計からの繰入金も含まれていますので、使用料で維持管理費用をまかないきれていないのが現状です。
⑤経費回収率につきましては、ほぼ横ばいであり、類似団体の平均をやや下回る結果となっています。適正な使用料収入の確保や水洗化率増加の取組、その他の汚水処理費の削減が必要です。
⑦⑧水洗化率は上昇していますが、いの町の農業集落排水事業が、八代地区は平成10年、加田地区は平成16年に整備完了していることを踏まえると、「経営の効率性」に関する経営指標である「施設利用率」及び「水洗化率」が低いといえます。引き続き戸別訪問など、水洗化率増加の取組が必要となります。</t>
    <rPh sb="80" eb="84">
      <t>イジカンリ</t>
    </rPh>
    <rPh sb="84" eb="86">
      <t>ヒヨウ</t>
    </rPh>
    <rPh sb="99" eb="101">
      <t>ゲンジョウ</t>
    </rPh>
    <rPh sb="122" eb="123">
      <t>ヨコ</t>
    </rPh>
    <rPh sb="129" eb="131">
      <t>ルイジ</t>
    </rPh>
    <rPh sb="131" eb="133">
      <t>ダンタイ</t>
    </rPh>
    <rPh sb="134" eb="136">
      <t>ヘイキン</t>
    </rPh>
    <rPh sb="139" eb="141">
      <t>シタマワ</t>
    </rPh>
    <rPh sb="142" eb="144">
      <t>ケッカ</t>
    </rPh>
    <phoneticPr fontId="4"/>
  </si>
  <si>
    <t>　経営改善のためには、適正な使用料収入の確保と汚水処理費の削減を行う必要があります。
　令和4～5年度に施設の維持管理適正化計画を策定予定であり、効率的な維持管理のため取り組んでいきます。また、戸別訪問など水洗化普及活動に尽力し、水洗化人口及び有収水量の増加を目指します。</t>
    <rPh sb="34" eb="36">
      <t>ヒツヨウ</t>
    </rPh>
    <rPh sb="44" eb="46">
      <t>レイワ</t>
    </rPh>
    <rPh sb="49" eb="51">
      <t>ネンド</t>
    </rPh>
    <rPh sb="52" eb="54">
      <t>シセツ</t>
    </rPh>
    <rPh sb="55" eb="59">
      <t>イジカンリ</t>
    </rPh>
    <rPh sb="59" eb="62">
      <t>テキセイカ</t>
    </rPh>
    <rPh sb="62" eb="64">
      <t>ケイカク</t>
    </rPh>
    <rPh sb="65" eb="67">
      <t>サクテイ</t>
    </rPh>
    <rPh sb="67" eb="69">
      <t>ヨテイ</t>
    </rPh>
    <rPh sb="73" eb="76">
      <t>コウリツテキ</t>
    </rPh>
    <rPh sb="77" eb="81">
      <t>イジカンリ</t>
    </rPh>
    <rPh sb="84" eb="85">
      <t>ト</t>
    </rPh>
    <rPh sb="86" eb="8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</si>
</sst>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38-4F39-AA23-47F692EDA7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138-4F39-AA23-47F692EDA7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25.09</c:v>
                </c:pt>
                <c:pt idx="1">
                  <c:v>24.01</c:v>
                </c:pt>
                <c:pt idx="2">
                  <c:v>25.09</c:v>
                </c:pt>
                <c:pt idx="3">
                  <c:v>23.66</c:v>
                </c:pt>
                <c:pt idx="4">
                  <c:v>24.37</c:v>
                </c:pt>
              </c:numCache>
            </c:numRef>
          </c:val>
          <c:extLst>
            <c:ext xmlns:c16="http://schemas.microsoft.com/office/drawing/2014/chart" uri="{C3380CC4-5D6E-409C-BE32-E72D297353CC}">
              <c16:uniqueId val="{00000000-48A0-44E8-8989-FB1114DDD0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8A0-44E8-8989-FB1114DDD0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80.95</c:v>
                </c:pt>
                <c:pt idx="1">
                  <c:v>77.23</c:v>
                </c:pt>
                <c:pt idx="2">
                  <c:v>80.48</c:v>
                </c:pt>
                <c:pt idx="3">
                  <c:v>80.66</c:v>
                </c:pt>
                <c:pt idx="4">
                  <c:v>79.8</c:v>
                </c:pt>
              </c:numCache>
            </c:numRef>
          </c:val>
          <c:extLst>
            <c:ext xmlns:c16="http://schemas.microsoft.com/office/drawing/2014/chart" uri="{C3380CC4-5D6E-409C-BE32-E72D297353CC}">
              <c16:uniqueId val="{00000000-ABCD-457B-9F9B-B29E63AAB1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BCD-457B-9F9B-B29E63AAB1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96.11</c:v>
                </c:pt>
                <c:pt idx="1">
                  <c:v>94.9</c:v>
                </c:pt>
                <c:pt idx="2">
                  <c:v>94.98</c:v>
                </c:pt>
                <c:pt idx="3">
                  <c:v>95.03</c:v>
                </c:pt>
                <c:pt idx="4">
                  <c:v>96.13</c:v>
                </c:pt>
              </c:numCache>
            </c:numRef>
          </c:val>
          <c:extLst>
            <c:ext xmlns:c16="http://schemas.microsoft.com/office/drawing/2014/chart" uri="{C3380CC4-5D6E-409C-BE32-E72D297353CC}">
              <c16:uniqueId val="{00000000-FBCF-46CE-9908-1700D3B0DE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F-46CE-9908-1700D3B0DE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3-4689-B735-0863C8DC4B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3-4689-B735-0863C8DC4B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DD-4604-86B2-6AFD195CD7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DD-4604-86B2-6AFD195CD7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8-48FB-9FEB-53F36E292F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8-48FB-9FEB-53F36E292F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04-4544-B3AA-FC381EAC28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04-4544-B3AA-FC381EAC28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DA-4525-9767-421E934E28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EDA-4525-9767-421E934E28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36.5</c:v>
                </c:pt>
                <c:pt idx="1">
                  <c:v>46.46</c:v>
                </c:pt>
                <c:pt idx="2">
                  <c:v>47.77</c:v>
                </c:pt>
                <c:pt idx="3">
                  <c:v>53.44</c:v>
                </c:pt>
                <c:pt idx="4">
                  <c:v>47.71</c:v>
                </c:pt>
              </c:numCache>
            </c:numRef>
          </c:val>
          <c:extLst>
            <c:ext xmlns:c16="http://schemas.microsoft.com/office/drawing/2014/chart" uri="{C3380CC4-5D6E-409C-BE32-E72D297353CC}">
              <c16:uniqueId val="{00000000-793E-46A0-AF29-3909072EA1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93E-46A0-AF29-3909072EA1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340.93</c:v>
                </c:pt>
                <c:pt idx="1">
                  <c:v>277.05</c:v>
                </c:pt>
                <c:pt idx="2">
                  <c:v>266.13</c:v>
                </c:pt>
                <c:pt idx="3">
                  <c:v>245.92</c:v>
                </c:pt>
                <c:pt idx="4">
                  <c:v>274.37</c:v>
                </c:pt>
              </c:numCache>
            </c:numRef>
          </c:val>
          <c:extLst>
            <c:ext xmlns:c16="http://schemas.microsoft.com/office/drawing/2014/chart" uri="{C3380CC4-5D6E-409C-BE32-E72D297353CC}">
              <c16:uniqueId val="{00000000-EE59-496C-B8AF-3AFBB1FD38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E59-496C-B8AF-3AFBB1FD38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 zoomScaleNormal="100" workbookViewId="0">
      <selection activeCell="BB8" sqref="BB8:BI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高知県　いの町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21504</v>
      </c>
      <c r="AM8" s="55"/>
      <c r="AN8" s="55"/>
      <c r="AO8" s="55"/>
      <c r="AP8" s="55"/>
      <c r="AQ8" s="55"/>
      <c r="AR8" s="55"/>
      <c r="AS8" s="55"/>
      <c r="AT8" s="54">
        <f>データ!T6</f>
        <v>470.97</v>
      </c>
      <c r="AU8" s="54"/>
      <c r="AV8" s="54"/>
      <c r="AW8" s="54"/>
      <c r="AX8" s="54"/>
      <c r="AY8" s="54"/>
      <c r="AZ8" s="54"/>
      <c r="BA8" s="54"/>
      <c r="BB8" s="54">
        <f>データ!U6</f>
        <v>45.66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2.78</v>
      </c>
      <c r="Q10" s="54"/>
      <c r="R10" s="54"/>
      <c r="S10" s="54"/>
      <c r="T10" s="54"/>
      <c r="U10" s="54"/>
      <c r="V10" s="54"/>
      <c r="W10" s="54">
        <f>データ!Q6</f>
        <v>100.74</v>
      </c>
      <c r="X10" s="54"/>
      <c r="Y10" s="54"/>
      <c r="Z10" s="54"/>
      <c r="AA10" s="54"/>
      <c r="AB10" s="54"/>
      <c r="AC10" s="54"/>
      <c r="AD10" s="55">
        <f>データ!R6</f>
        <v>3212</v>
      </c>
      <c r="AE10" s="55"/>
      <c r="AF10" s="55"/>
      <c r="AG10" s="55"/>
      <c r="AH10" s="55"/>
      <c r="AI10" s="55"/>
      <c r="AJ10" s="55"/>
      <c r="AK10" s="2"/>
      <c r="AL10" s="55">
        <f>データ!V6</f>
        <v>594</v>
      </c>
      <c r="AM10" s="55"/>
      <c r="AN10" s="55"/>
      <c r="AO10" s="55"/>
      <c r="AP10" s="55"/>
      <c r="AQ10" s="55"/>
      <c r="AR10" s="55"/>
      <c r="AS10" s="55"/>
      <c r="AT10" s="54">
        <f>データ!W6</f>
        <v>0.14000000000000001</v>
      </c>
      <c r="AU10" s="54"/>
      <c r="AV10" s="54"/>
      <c r="AW10" s="54"/>
      <c r="AX10" s="54"/>
      <c r="AY10" s="54"/>
      <c r="AZ10" s="54"/>
      <c r="BA10" s="54"/>
      <c r="BB10" s="54">
        <f>データ!X6</f>
        <v>4242.8599999999997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urqk7/OcA1HCmS/L3caQ6UMYTONsz7v1sHCUQ7FWERkx1s8a/1DYGn9fSPWE953JFaXboD07jKGOxUutnK3XZw==" saltValue="1o9RxwTJnJWQl9QNqGnc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393860</v>
      </c>
      <c r="D6" s="19">
        <f t="shared" si="3"/>
        <v>47</v>
      </c>
      <c r="E6" s="19">
        <f t="shared" si="3"/>
        <v>17</v>
      </c>
      <c r="F6" s="19">
        <f t="shared" si="3"/>
        <v>5</v>
      </c>
      <c r="G6" s="19">
        <f t="shared" si="3"/>
        <v>0</v>
      </c>
      <c r="H6" s="19" t="str">
        <f t="shared" si="3"/>
        <v>高知県　いの町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2.78</v>
      </c>
      <c r="Q6" s="20">
        <f t="shared" si="3"/>
        <v>100.74</v>
      </c>
      <c r="R6" s="20">
        <f t="shared" si="3"/>
        <v>3212</v>
      </c>
      <c r="S6" s="20">
        <f t="shared" si="3"/>
        <v>21504</v>
      </c>
      <c r="T6" s="20">
        <f t="shared" si="3"/>
        <v>470.97</v>
      </c>
      <c r="U6" s="20">
        <f t="shared" si="3"/>
        <v>45.66</v>
      </c>
      <c r="V6" s="20">
        <f t="shared" si="3"/>
        <v>594</v>
      </c>
      <c r="W6" s="20">
        <f t="shared" si="3"/>
        <v>0.14000000000000001</v>
      </c>
      <c r="X6" s="20">
        <f t="shared" si="3"/>
        <v>4242.8599999999997</v>
      </c>
      <c r="Y6" s="21">
        <f>IF(Y7="",NA(),Y7)</f>
        <v>96.11</v>
      </c>
      <c r="Z6" s="21">
        <f t="shared" ref="Z6:AH6" si="4">IF(Z7="",NA(),Z7)</f>
        <v>94.9</v>
      </c>
      <c r="AA6" s="21">
        <f t="shared" si="4"/>
        <v>94.98</v>
      </c>
      <c r="AB6" s="21">
        <f t="shared" si="4"/>
        <v>95.03</v>
      </c>
      <c r="AC6" s="21">
        <f t="shared" si="4"/>
        <v>96.13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36.5</v>
      </c>
      <c r="BR6" s="21">
        <f t="shared" ref="BR6:BZ6" si="8">IF(BR7="",NA(),BR7)</f>
        <v>46.46</v>
      </c>
      <c r="BS6" s="21">
        <f t="shared" si="8"/>
        <v>47.77</v>
      </c>
      <c r="BT6" s="21">
        <f t="shared" si="8"/>
        <v>53.44</v>
      </c>
      <c r="BU6" s="21">
        <f t="shared" si="8"/>
        <v>47.71</v>
      </c>
      <c r="BV6" s="21">
        <f t="shared" si="8"/>
        <v>57.77</v>
      </c>
      <c r="BW6" s="21">
        <f t="shared" si="8"/>
        <v>57.31</v>
      </c>
      <c r="BX6" s="21">
        <f t="shared" si="8"/>
        <v>57.08</v>
      </c>
      <c r="BY6" s="21">
        <f t="shared" si="8"/>
        <v>56.26</v>
      </c>
      <c r="BZ6" s="21">
        <f t="shared" si="8"/>
        <v>52.94</v>
      </c>
      <c r="CA6" s="20" t="str">
        <f>IF(CA7="","",IF(CA7="-","【-】","【"&amp;SUBSTITUTE(TEXT(CA7,"#,##0.00"),"-","△")&amp;"】"))</f>
        <v>【57.02】</v>
      </c>
      <c r="CB6" s="21">
        <f>IF(CB7="",NA(),CB7)</f>
        <v>340.93</v>
      </c>
      <c r="CC6" s="21">
        <f t="shared" ref="CC6:CK6" si="9">IF(CC7="",NA(),CC7)</f>
        <v>277.05</v>
      </c>
      <c r="CD6" s="21">
        <f t="shared" si="9"/>
        <v>266.13</v>
      </c>
      <c r="CE6" s="21">
        <f t="shared" si="9"/>
        <v>245.92</v>
      </c>
      <c r="CF6" s="21">
        <f t="shared" si="9"/>
        <v>274.37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25.09</v>
      </c>
      <c r="CN6" s="21">
        <f t="shared" ref="CN6:CV6" si="10">IF(CN7="",NA(),CN7)</f>
        <v>24.01</v>
      </c>
      <c r="CO6" s="21">
        <f t="shared" si="10"/>
        <v>25.09</v>
      </c>
      <c r="CP6" s="21">
        <f t="shared" si="10"/>
        <v>23.66</v>
      </c>
      <c r="CQ6" s="21">
        <f t="shared" si="10"/>
        <v>24.37</v>
      </c>
      <c r="CR6" s="21">
        <f t="shared" si="10"/>
        <v>50.68</v>
      </c>
      <c r="CS6" s="21">
        <f t="shared" si="10"/>
        <v>50.14</v>
      </c>
      <c r="CT6" s="21">
        <f t="shared" si="10"/>
        <v>54.83</v>
      </c>
      <c r="CU6" s="21">
        <f t="shared" si="10"/>
        <v>66.53</v>
      </c>
      <c r="CV6" s="21">
        <f t="shared" si="10"/>
        <v>52.35</v>
      </c>
      <c r="CW6" s="20" t="str">
        <f>IF(CW7="","",IF(CW7="-","【-】","【"&amp;SUBSTITUTE(TEXT(CW7,"#,##0.00"),"-","△")&amp;"】"))</f>
        <v>【52.55】</v>
      </c>
      <c r="CX6" s="21">
        <f>IF(CX7="",NA(),CX7)</f>
        <v>80.95</v>
      </c>
      <c r="CY6" s="21">
        <f t="shared" ref="CY6:DG6" si="11">IF(CY7="",NA(),CY7)</f>
        <v>77.23</v>
      </c>
      <c r="CZ6" s="21">
        <f t="shared" si="11"/>
        <v>80.48</v>
      </c>
      <c r="DA6" s="21">
        <f t="shared" si="11"/>
        <v>80.66</v>
      </c>
      <c r="DB6" s="21">
        <f t="shared" si="11"/>
        <v>79.8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393860</v>
      </c>
      <c r="D7" s="23">
        <v>47</v>
      </c>
      <c r="E7" s="23">
        <v>17</v>
      </c>
      <c r="F7" s="23">
        <v>5</v>
      </c>
      <c r="G7" s="23">
        <v>0</v>
      </c>
      <c r="H7" s="23" t="s">
        <v>98</v>
      </c>
      <c r="I7" s="23" t="s">
        <v>99</v>
      </c>
      <c r="J7" s="23" t="s">
        <v>100</v>
      </c>
      <c r="K7" s="23" t="s">
        <v>101</v>
      </c>
      <c r="L7" s="23" t="s">
        <v>102</v>
      </c>
      <c r="M7" s="23" t="s">
        <v>103</v>
      </c>
      <c r="N7" s="24" t="s">
        <v>104</v>
      </c>
      <c r="O7" s="24" t="s">
        <v>105</v>
      </c>
      <c r="P7" s="24">
        <v>2.78</v>
      </c>
      <c r="Q7" s="24">
        <v>100.74</v>
      </c>
      <c r="R7" s="24">
        <v>3212</v>
      </c>
      <c r="S7" s="24">
        <v>21504</v>
      </c>
      <c r="T7" s="24">
        <v>470.97</v>
      </c>
      <c r="U7" s="24">
        <v>45.66</v>
      </c>
      <c r="V7" s="24">
        <v>594</v>
      </c>
      <c r="W7" s="24">
        <v>0.14000000000000001</v>
      </c>
      <c r="X7" s="24">
        <v>4242.8599999999997</v>
      </c>
      <c r="Y7" s="24">
        <v>96.11</v>
      </c>
      <c r="Z7" s="24">
        <v>94.9</v>
      </c>
      <c r="AA7" s="24">
        <v>94.98</v>
      </c>
      <c r="AB7" s="24">
        <v>95.03</v>
      </c>
      <c r="AC7" s="24">
        <v>96.13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36.5</v>
      </c>
      <c r="BR7" s="24">
        <v>46.46</v>
      </c>
      <c r="BS7" s="24">
        <v>47.77</v>
      </c>
      <c r="BT7" s="24">
        <v>53.44</v>
      </c>
      <c r="BU7" s="24">
        <v>47.71</v>
      </c>
      <c r="BV7" s="24">
        <v>57.77</v>
      </c>
      <c r="BW7" s="24">
        <v>57.31</v>
      </c>
      <c r="BX7" s="24">
        <v>57.08</v>
      </c>
      <c r="BY7" s="24">
        <v>56.26</v>
      </c>
      <c r="BZ7" s="24">
        <v>52.94</v>
      </c>
      <c r="CA7" s="24">
        <v>57.02</v>
      </c>
      <c r="CB7" s="24">
        <v>340.93</v>
      </c>
      <c r="CC7" s="24">
        <v>277.05</v>
      </c>
      <c r="CD7" s="24">
        <v>266.13</v>
      </c>
      <c r="CE7" s="24">
        <v>245.92</v>
      </c>
      <c r="CF7" s="24">
        <v>274.37</v>
      </c>
      <c r="CG7" s="24">
        <v>274.35000000000002</v>
      </c>
      <c r="CH7" s="24">
        <v>273.52</v>
      </c>
      <c r="CI7" s="24">
        <v>274.99</v>
      </c>
      <c r="CJ7" s="24">
        <v>282.08999999999997</v>
      </c>
      <c r="CK7" s="24">
        <v>303.27999999999997</v>
      </c>
      <c r="CL7" s="24">
        <v>273.68</v>
      </c>
      <c r="CM7" s="24">
        <v>25.09</v>
      </c>
      <c r="CN7" s="24">
        <v>24.01</v>
      </c>
      <c r="CO7" s="24">
        <v>25.09</v>
      </c>
      <c r="CP7" s="24">
        <v>23.66</v>
      </c>
      <c r="CQ7" s="24">
        <v>24.37</v>
      </c>
      <c r="CR7" s="24">
        <v>50.68</v>
      </c>
      <c r="CS7" s="24">
        <v>50.14</v>
      </c>
      <c r="CT7" s="24">
        <v>54.83</v>
      </c>
      <c r="CU7" s="24">
        <v>66.53</v>
      </c>
      <c r="CV7" s="24">
        <v>52.35</v>
      </c>
      <c r="CW7" s="24">
        <v>52.55</v>
      </c>
      <c r="CX7" s="24">
        <v>80.95</v>
      </c>
      <c r="CY7" s="24">
        <v>77.23</v>
      </c>
      <c r="CZ7" s="24">
        <v>80.48</v>
      </c>
      <c r="DA7" s="24">
        <v>80.66</v>
      </c>
      <c r="DB7" s="24">
        <v>79.8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2023-12-12T02:55:58Z</dcterms:created>
  <dcterms:modified xsi:type="dcterms:W3CDTF">2024-01-24T04:28:47Z</dcterms:modified>
  <cp:category/>
</cp:coreProperties>
</file>