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/>
  <mc:AlternateContent xmlns:mc="http://schemas.openxmlformats.org/markup-compatibility/2006">
    <mc:Choice Requires="x15">
      <x15ac:absPath xmlns:x15ac="http://schemas.microsoft.com/office/spreadsheetml/2010/11/ac" url="C:\Users\480958\Downloads\【照会：1月1３日（金）〆】公営企業に係る経営比較分析表（令和３年度決算）の分析等について\【経営比較分析表】2021_393860_47_1718\【経営比較分析表】2021_393860_47_1718\"/>
    </mc:Choice>
  </mc:AlternateContent>
  <xr:revisionPtr revIDLastSave="0" documentId="13_ncr:1_{B84AD465-CB5A-48D2-9248-9A846BACE564}" xr6:coauthVersionLast="36" xr6:coauthVersionMax="36" xr10:uidLastSave="{00000000-0000-0000-0000-000000000000}"/>
  <workbookProtection workbookAlgorithmName="SHA-512" workbookHashValue="1DCmUKmXTTScO5zxtw/MBrOeo4cJvlNxtyqmr+H2Z+Jhby2tupfR4nkgA4IqzC8ymCy3/REeEgNMKHxfRE0Hvw==" workbookSaltValue="xntpELkqWa5VQQg7VMcNHQ==" workbookSpinCount="100000" lockStructure="1"/>
  <bookViews>
    <workbookView xWindow="0" yWindow="0" windowWidth="20490" windowHeight="745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S6" i="5"/>
  <c r="R6" i="5"/>
  <c r="AD10" i="4" s="1"/>
  <c r="Q6" i="5"/>
  <c r="P6" i="5"/>
  <c r="O6" i="5"/>
  <c r="N6" i="5"/>
  <c r="B10" i="4" s="1"/>
  <c r="M6" i="5"/>
  <c r="AD8" i="4" s="1"/>
  <c r="L6" i="5"/>
  <c r="K6" i="5"/>
  <c r="P8" i="4" s="1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BB10" i="4"/>
  <c r="W10" i="4"/>
  <c r="P10" i="4"/>
  <c r="I10" i="4"/>
  <c r="BB8" i="4"/>
  <c r="AT8" i="4"/>
  <c r="AL8" i="4"/>
  <c r="W8" i="4"/>
  <c r="B6" i="4"/>
</calcChain>
</file>

<file path=xl/sharedStrings.xml><?xml version="1.0" encoding="utf-8"?>
<sst xmlns="http://schemas.openxmlformats.org/spreadsheetml/2006/main" count="236" uniqueCount="122">
  <si>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</si>
  <si>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</si>
  <si>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</si>
  <si>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</si>
  <si>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</si>
  <si>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</si>
  <si>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</si>
  <si>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</si>
  <si>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</si>
  <si>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</si>
  <si>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</si>
  <si>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</si>
  <si>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</si>
  <si>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</si>
  <si>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</si>
  <si>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</si>
  <si>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</si>
  <si>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</si>
  <si>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</si>
  <si>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</si>
  <si>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</si>
  <si>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</si>
  <si>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</si>
  <si>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</si>
  <si>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</si>
  <si>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</si>
  <si>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</si>
  <si>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</si>
  <si>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</si>
  <si>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</si>
  <si>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</si>
  <si>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</si>
  <si>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</si>
  <si>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</si>
  <si>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</si>
  <si>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</si>
  <si>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</si>
  <si>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</si>
  <si>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</si>
  <si>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</si>
  <si>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</si>
  <si>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</si>
  <si>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</si>
  <si>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</si>
  <si>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</si>
  <si>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</si>
  <si>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</si>
  <si>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</si>
  <si>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</si>
  <si>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</si>
  <si>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</si>
  <si>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</si>
  <si>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</si>
  <si>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</si>
  <si>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</si>
  <si>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</si>
  <si>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</si>
  <si>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</si>
  <si>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</si>
  <si>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</si>
  <si>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</si>
  <si>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</si>
  <si>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</si>
  <si>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</si>
  <si>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</si>
  <si>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</si>
  <si>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</si>
  <si>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</si>
  <si>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</si>
  <si>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</si>
  <si>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</si>
  <si>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</si>
  <si>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</si>
  <si>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</si>
  <si>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</si>
  <si>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</si>
  <si>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</si>
  <si>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</si>
  <si>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</si>
  <si>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</si>
  <si>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</si>
  <si>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</si>
  <si>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</si>
  <si>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</si>
  <si>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</si>
  <si>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</si>
  <si>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</si>
  <si>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</si>
  <si>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</si>
  <si>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</si>
  <si>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</si>
  <si>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</si>
  <si>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</si>
  <si>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</si>
  <si>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</si>
  <si>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</si>
  <si>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</si>
  <si>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</si>
  <si>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高知県　いの町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</si>
  <si>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</si>
  <si>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</si>
  <si>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</si>
  <si>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</si>
  <si>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</si>
  <si>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</si>
  <si>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</si>
  <si>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</si>
  <si>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</si>
  <si>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</si>
  <si>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</si>
  <si>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</si>
  <si>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</si>
  <si>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</si>
  <si>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</si>
  <si>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</si>
  <si>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</si>
  <si>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</si>
  <si>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</si>
  <si>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</si>
  <si>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平成27年度に行った２箇所の農業集落排水施設の診断の結果、大規模な更新箇所はありませんでした。不具合が生じた場合は、修繕を行い施設の適切な維持管理に努めます。
　また、令和3年度より国庫補助金を利用した施設の機能強化に着手しています。</t>
    <rPh sb="1" eb="3">
      <t>ヘイセイ</t>
    </rPh>
    <rPh sb="5" eb="7">
      <t>ネンド</t>
    </rPh>
    <rPh sb="8" eb="9">
      <t>オコナ</t>
    </rPh>
    <rPh sb="12" eb="14">
      <t>カショ</t>
    </rPh>
    <rPh sb="15" eb="17">
      <t>ノウギョウ</t>
    </rPh>
    <rPh sb="17" eb="19">
      <t>シュウラク</t>
    </rPh>
    <rPh sb="19" eb="21">
      <t>ハイスイ</t>
    </rPh>
    <rPh sb="21" eb="23">
      <t>シセツ</t>
    </rPh>
    <rPh sb="24" eb="26">
      <t>シンダン</t>
    </rPh>
    <rPh sb="27" eb="29">
      <t>ケッカ</t>
    </rPh>
    <rPh sb="30" eb="33">
      <t>ダイキボ</t>
    </rPh>
    <rPh sb="34" eb="36">
      <t>コウシン</t>
    </rPh>
    <rPh sb="36" eb="38">
      <t>カショ</t>
    </rPh>
    <rPh sb="48" eb="51">
      <t>フグアイ</t>
    </rPh>
    <rPh sb="52" eb="53">
      <t>ショウ</t>
    </rPh>
    <rPh sb="55" eb="57">
      <t>バアイ</t>
    </rPh>
    <rPh sb="59" eb="61">
      <t>シュウゼン</t>
    </rPh>
    <rPh sb="62" eb="63">
      <t>オコナ</t>
    </rPh>
    <rPh sb="64" eb="66">
      <t>シセツ</t>
    </rPh>
    <rPh sb="67" eb="69">
      <t>テキセツ</t>
    </rPh>
    <rPh sb="70" eb="72">
      <t>イジ</t>
    </rPh>
    <rPh sb="72" eb="74">
      <t>カンリ</t>
    </rPh>
    <rPh sb="75" eb="76">
      <t>ツト</t>
    </rPh>
    <phoneticPr fontId="4"/>
  </si>
  <si>
    <t>①収益的収支比率が100％未満であることから、単年度の収支が赤字であることを示しております。さらにこの数値は、一般会計からの繰入金も含まれていますので、使用料等の収益を増やす取組が必要となります。
⑤経費回収率につきましては、前年度に比べ改善しているものの、施設の供用開始から一定期間経過しており、今後も不具合が発生する見込みですので、適正な使用料収入の確保や水洗化率増加の取組、その他の汚水処理費の削減が必要です。
⑦⑧水洗化率は上昇していますが、いの町の農業集落排水事業が、八代地区は平成10年、加田地区は平成16年に整備完了していることを踏まえると、「経営の効率性」に関する経営指標である「施設利用率」及び「水洗化率」が低いといえます。引き続き戸別訪問など、水洗化率増加の取組が必要となります。</t>
    <rPh sb="51" eb="53">
      <t>スウチ</t>
    </rPh>
    <rPh sb="55" eb="59">
      <t>イッパンカイケイ</t>
    </rPh>
    <rPh sb="62" eb="65">
      <t>クリイレキン</t>
    </rPh>
    <rPh sb="66" eb="67">
      <t>フク</t>
    </rPh>
    <rPh sb="101" eb="103">
      <t>ケイヒ</t>
    </rPh>
    <rPh sb="103" eb="106">
      <t>カイシュウリツ</t>
    </rPh>
    <rPh sb="114" eb="117">
      <t>ゼンネンド</t>
    </rPh>
    <rPh sb="118" eb="119">
      <t>クラ</t>
    </rPh>
    <rPh sb="120" eb="122">
      <t>カイゼン</t>
    </rPh>
    <phoneticPr fontId="4"/>
  </si>
  <si>
    <t>　経営改善のためには、適正な使用料収入の確保と汚水処理費の削減を行い、今後も引き続き、戸別訪問など水洗化普及活動に尽力し、水洗化人口及び有収水量の増加を目指します。</t>
    <rPh sb="43" eb="45">
      <t>コベツ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</si>
</sst>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E-475E-963C-3FABA784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0.01</c:v>
                </c:pt>
                <c:pt idx="2">
                  <c:v>0.02</c:v>
                </c:pt>
                <c:pt idx="3">
                  <c:v>0.25</c:v>
                </c:pt>
                <c:pt idx="4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E-475E-963C-3FABA7844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27.6</c:v>
                </c:pt>
                <c:pt idx="1">
                  <c:v>25.09</c:v>
                </c:pt>
                <c:pt idx="2">
                  <c:v>24.01</c:v>
                </c:pt>
                <c:pt idx="3">
                  <c:v>25.09</c:v>
                </c:pt>
                <c:pt idx="4">
                  <c:v>23.66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1C-4483-9BCA-5029EE936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51.75</c:v>
                </c:pt>
                <c:pt idx="1">
                  <c:v>50.68</c:v>
                </c:pt>
                <c:pt idx="2">
                  <c:v>50.14</c:v>
                </c:pt>
                <c:pt idx="3">
                  <c:v>54.83</c:v>
                </c:pt>
                <c:pt idx="4">
                  <c:v>66.53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C-4483-9BCA-5029EE936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79.2</c:v>
                </c:pt>
                <c:pt idx="1">
                  <c:v>80.95</c:v>
                </c:pt>
                <c:pt idx="2">
                  <c:v>77.23</c:v>
                </c:pt>
                <c:pt idx="3">
                  <c:v>80.48</c:v>
                </c:pt>
                <c:pt idx="4">
                  <c:v>80.66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8D-423E-8D70-6EDC53F8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84.84</c:v>
                </c:pt>
                <c:pt idx="1">
                  <c:v>84.86</c:v>
                </c:pt>
                <c:pt idx="2">
                  <c:v>84.98</c:v>
                </c:pt>
                <c:pt idx="3">
                  <c:v>84.7</c:v>
                </c:pt>
                <c:pt idx="4">
                  <c:v>84.67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8D-423E-8D70-6EDC53F8D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95.03</c:v>
                </c:pt>
                <c:pt idx="1">
                  <c:v>96.11</c:v>
                </c:pt>
                <c:pt idx="2">
                  <c:v>94.9</c:v>
                </c:pt>
                <c:pt idx="3">
                  <c:v>94.98</c:v>
                </c:pt>
                <c:pt idx="4">
                  <c:v>95.03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6-4531-82F1-09A4F90E9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D6-4531-82F1-09A4F90E9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C3-43AE-899D-B100CEA3F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C3-43AE-899D-B100CEA3F4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A1-4C86-8455-91B87467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A1-4C86-8455-91B874671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C9-42DB-A74F-58B8715D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C9-42DB-A74F-58B8715D7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E-452A-A662-338C4D2F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5E-452A-A662-338C4D2FE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7-4C15-8F1B-56565B71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855.8</c:v>
                </c:pt>
                <c:pt idx="1">
                  <c:v>789.46</c:v>
                </c:pt>
                <c:pt idx="2">
                  <c:v>826.83</c:v>
                </c:pt>
                <c:pt idx="3">
                  <c:v>867.83</c:v>
                </c:pt>
                <c:pt idx="4">
                  <c:v>791.76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47-4C15-8F1B-56565B71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50.81</c:v>
                </c:pt>
                <c:pt idx="1">
                  <c:v>36.5</c:v>
                </c:pt>
                <c:pt idx="2">
                  <c:v>46.46</c:v>
                </c:pt>
                <c:pt idx="3">
                  <c:v>47.77</c:v>
                </c:pt>
                <c:pt idx="4">
                  <c:v>53.44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A-460B-BEAE-B0E28C0F6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59.8</c:v>
                </c:pt>
                <c:pt idx="1">
                  <c:v>57.77</c:v>
                </c:pt>
                <c:pt idx="2">
                  <c:v>57.31</c:v>
                </c:pt>
                <c:pt idx="3">
                  <c:v>57.08</c:v>
                </c:pt>
                <c:pt idx="4">
                  <c:v>56.26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EA-460B-BEAE-B0E28C0F6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235.3</c:v>
                </c:pt>
                <c:pt idx="1">
                  <c:v>340.93</c:v>
                </c:pt>
                <c:pt idx="2">
                  <c:v>277.05</c:v>
                </c:pt>
                <c:pt idx="3">
                  <c:v>266.13</c:v>
                </c:pt>
                <c:pt idx="4">
                  <c:v>245.92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3-44EC-9528-B0A31D7A2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263.76</c:v>
                </c:pt>
                <c:pt idx="1">
                  <c:v>274.35000000000002</c:v>
                </c:pt>
                <c:pt idx="2">
                  <c:v>273.52</c:v>
                </c:pt>
                <c:pt idx="3">
                  <c:v>274.99</c:v>
                </c:pt>
                <c:pt idx="4">
                  <c:v>282.08999999999997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73-44EC-9528-B0A31D7A2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G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高知県　いの町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21866</v>
      </c>
      <c r="AM8" s="37"/>
      <c r="AN8" s="37"/>
      <c r="AO8" s="37"/>
      <c r="AP8" s="37"/>
      <c r="AQ8" s="37"/>
      <c r="AR8" s="37"/>
      <c r="AS8" s="37"/>
      <c r="AT8" s="38">
        <f>データ!T6</f>
        <v>470.97</v>
      </c>
      <c r="AU8" s="38"/>
      <c r="AV8" s="38"/>
      <c r="AW8" s="38"/>
      <c r="AX8" s="38"/>
      <c r="AY8" s="38"/>
      <c r="AZ8" s="38"/>
      <c r="BA8" s="38"/>
      <c r="BB8" s="38">
        <f>データ!U6</f>
        <v>46.43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2.81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3212</v>
      </c>
      <c r="AE10" s="37"/>
      <c r="AF10" s="37"/>
      <c r="AG10" s="37"/>
      <c r="AH10" s="37"/>
      <c r="AI10" s="37"/>
      <c r="AJ10" s="37"/>
      <c r="AK10" s="2"/>
      <c r="AL10" s="37">
        <f>データ!V6</f>
        <v>610</v>
      </c>
      <c r="AM10" s="37"/>
      <c r="AN10" s="37"/>
      <c r="AO10" s="37"/>
      <c r="AP10" s="37"/>
      <c r="AQ10" s="37"/>
      <c r="AR10" s="37"/>
      <c r="AS10" s="37"/>
      <c r="AT10" s="38">
        <f>データ!W6</f>
        <v>0.14000000000000001</v>
      </c>
      <c r="AU10" s="38"/>
      <c r="AV10" s="38"/>
      <c r="AW10" s="38"/>
      <c r="AX10" s="38"/>
      <c r="AY10" s="38"/>
      <c r="AZ10" s="38"/>
      <c r="BA10" s="38"/>
      <c r="BB10" s="38">
        <f>データ!X6</f>
        <v>4357.1400000000003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120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121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ljzTpiI084vmlEQQeNA76sMNJhOPu2RwNrOkxgpaD4toebsXt21VAs99D5Nhj7rRgGsd+3bTKWk8sT7JJZQECA==" saltValue="FbNTJaY902ZpBPwNHGm44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393860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高知県　いの町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2.81</v>
      </c>
      <c r="Q6" s="20">
        <f t="shared" si="3"/>
        <v>100</v>
      </c>
      <c r="R6" s="20">
        <f t="shared" si="3"/>
        <v>3212</v>
      </c>
      <c r="S6" s="20">
        <f t="shared" si="3"/>
        <v>21866</v>
      </c>
      <c r="T6" s="20">
        <f t="shared" si="3"/>
        <v>470.97</v>
      </c>
      <c r="U6" s="20">
        <f t="shared" si="3"/>
        <v>46.43</v>
      </c>
      <c r="V6" s="20">
        <f t="shared" si="3"/>
        <v>610</v>
      </c>
      <c r="W6" s="20">
        <f t="shared" si="3"/>
        <v>0.14000000000000001</v>
      </c>
      <c r="X6" s="20">
        <f t="shared" si="3"/>
        <v>4357.1400000000003</v>
      </c>
      <c r="Y6" s="21">
        <f>IF(Y7="",NA(),Y7)</f>
        <v>95.03</v>
      </c>
      <c r="Z6" s="21">
        <f t="shared" ref="Z6:AH6" si="4">IF(Z7="",NA(),Z7)</f>
        <v>96.11</v>
      </c>
      <c r="AA6" s="21">
        <f t="shared" si="4"/>
        <v>94.9</v>
      </c>
      <c r="AB6" s="21">
        <f t="shared" si="4"/>
        <v>94.98</v>
      </c>
      <c r="AC6" s="21">
        <f t="shared" si="4"/>
        <v>95.03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855.8</v>
      </c>
      <c r="BL6" s="21">
        <f t="shared" si="7"/>
        <v>789.46</v>
      </c>
      <c r="BM6" s="21">
        <f t="shared" si="7"/>
        <v>826.83</v>
      </c>
      <c r="BN6" s="21">
        <f t="shared" si="7"/>
        <v>867.83</v>
      </c>
      <c r="BO6" s="21">
        <f t="shared" si="7"/>
        <v>791.76</v>
      </c>
      <c r="BP6" s="20" t="str">
        <f>IF(BP7="","",IF(BP7="-","【-】","【"&amp;SUBSTITUTE(TEXT(BP7,"#,##0.00"),"-","△")&amp;"】"))</f>
        <v>【786.37】</v>
      </c>
      <c r="BQ6" s="21">
        <f>IF(BQ7="",NA(),BQ7)</f>
        <v>50.81</v>
      </c>
      <c r="BR6" s="21">
        <f t="shared" ref="BR6:BZ6" si="8">IF(BR7="",NA(),BR7)</f>
        <v>36.5</v>
      </c>
      <c r="BS6" s="21">
        <f t="shared" si="8"/>
        <v>46.46</v>
      </c>
      <c r="BT6" s="21">
        <f t="shared" si="8"/>
        <v>47.77</v>
      </c>
      <c r="BU6" s="21">
        <f t="shared" si="8"/>
        <v>53.44</v>
      </c>
      <c r="BV6" s="21">
        <f t="shared" si="8"/>
        <v>59.8</v>
      </c>
      <c r="BW6" s="21">
        <f t="shared" si="8"/>
        <v>57.77</v>
      </c>
      <c r="BX6" s="21">
        <f t="shared" si="8"/>
        <v>57.31</v>
      </c>
      <c r="BY6" s="21">
        <f t="shared" si="8"/>
        <v>57.08</v>
      </c>
      <c r="BZ6" s="21">
        <f t="shared" si="8"/>
        <v>56.26</v>
      </c>
      <c r="CA6" s="20" t="str">
        <f>IF(CA7="","",IF(CA7="-","【-】","【"&amp;SUBSTITUTE(TEXT(CA7,"#,##0.00"),"-","△")&amp;"】"))</f>
        <v>【60.65】</v>
      </c>
      <c r="CB6" s="21">
        <f>IF(CB7="",NA(),CB7)</f>
        <v>235.3</v>
      </c>
      <c r="CC6" s="21">
        <f t="shared" ref="CC6:CK6" si="9">IF(CC7="",NA(),CC7)</f>
        <v>340.93</v>
      </c>
      <c r="CD6" s="21">
        <f t="shared" si="9"/>
        <v>277.05</v>
      </c>
      <c r="CE6" s="21">
        <f t="shared" si="9"/>
        <v>266.13</v>
      </c>
      <c r="CF6" s="21">
        <f t="shared" si="9"/>
        <v>245.92</v>
      </c>
      <c r="CG6" s="21">
        <f t="shared" si="9"/>
        <v>263.76</v>
      </c>
      <c r="CH6" s="21">
        <f t="shared" si="9"/>
        <v>274.35000000000002</v>
      </c>
      <c r="CI6" s="21">
        <f t="shared" si="9"/>
        <v>273.52</v>
      </c>
      <c r="CJ6" s="21">
        <f t="shared" si="9"/>
        <v>274.99</v>
      </c>
      <c r="CK6" s="21">
        <f t="shared" si="9"/>
        <v>282.08999999999997</v>
      </c>
      <c r="CL6" s="20" t="str">
        <f>IF(CL7="","",IF(CL7="-","【-】","【"&amp;SUBSTITUTE(TEXT(CL7,"#,##0.00"),"-","△")&amp;"】"))</f>
        <v>【256.97】</v>
      </c>
      <c r="CM6" s="21">
        <f>IF(CM7="",NA(),CM7)</f>
        <v>27.6</v>
      </c>
      <c r="CN6" s="21">
        <f t="shared" ref="CN6:CV6" si="10">IF(CN7="",NA(),CN7)</f>
        <v>25.09</v>
      </c>
      <c r="CO6" s="21">
        <f t="shared" si="10"/>
        <v>24.01</v>
      </c>
      <c r="CP6" s="21">
        <f t="shared" si="10"/>
        <v>25.09</v>
      </c>
      <c r="CQ6" s="21">
        <f t="shared" si="10"/>
        <v>23.66</v>
      </c>
      <c r="CR6" s="21">
        <f t="shared" si="10"/>
        <v>51.75</v>
      </c>
      <c r="CS6" s="21">
        <f t="shared" si="10"/>
        <v>50.68</v>
      </c>
      <c r="CT6" s="21">
        <f t="shared" si="10"/>
        <v>50.14</v>
      </c>
      <c r="CU6" s="21">
        <f t="shared" si="10"/>
        <v>54.83</v>
      </c>
      <c r="CV6" s="21">
        <f t="shared" si="10"/>
        <v>66.53</v>
      </c>
      <c r="CW6" s="20" t="str">
        <f>IF(CW7="","",IF(CW7="-","【-】","【"&amp;SUBSTITUTE(TEXT(CW7,"#,##0.00"),"-","△")&amp;"】"))</f>
        <v>【61.14】</v>
      </c>
      <c r="CX6" s="21">
        <f>IF(CX7="",NA(),CX7)</f>
        <v>79.2</v>
      </c>
      <c r="CY6" s="21">
        <f t="shared" ref="CY6:DG6" si="11">IF(CY7="",NA(),CY7)</f>
        <v>80.95</v>
      </c>
      <c r="CZ6" s="21">
        <f t="shared" si="11"/>
        <v>77.23</v>
      </c>
      <c r="DA6" s="21">
        <f t="shared" si="11"/>
        <v>80.48</v>
      </c>
      <c r="DB6" s="21">
        <f t="shared" si="11"/>
        <v>80.66</v>
      </c>
      <c r="DC6" s="21">
        <f t="shared" si="11"/>
        <v>84.84</v>
      </c>
      <c r="DD6" s="21">
        <f t="shared" si="11"/>
        <v>84.86</v>
      </c>
      <c r="DE6" s="21">
        <f t="shared" si="11"/>
        <v>84.98</v>
      </c>
      <c r="DF6" s="21">
        <f t="shared" si="11"/>
        <v>84.7</v>
      </c>
      <c r="DG6" s="21">
        <f t="shared" si="11"/>
        <v>84.67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0.01</v>
      </c>
      <c r="EL6" s="21">
        <f t="shared" si="14"/>
        <v>0.02</v>
      </c>
      <c r="EM6" s="21">
        <f t="shared" si="14"/>
        <v>0.25</v>
      </c>
      <c r="EN6" s="21">
        <f t="shared" si="14"/>
        <v>0.05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393860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2.81</v>
      </c>
      <c r="Q7" s="24">
        <v>100</v>
      </c>
      <c r="R7" s="24">
        <v>3212</v>
      </c>
      <c r="S7" s="24">
        <v>21866</v>
      </c>
      <c r="T7" s="24">
        <v>470.97</v>
      </c>
      <c r="U7" s="24">
        <v>46.43</v>
      </c>
      <c r="V7" s="24">
        <v>610</v>
      </c>
      <c r="W7" s="24">
        <v>0.14000000000000001</v>
      </c>
      <c r="X7" s="24">
        <v>4357.1400000000003</v>
      </c>
      <c r="Y7" s="24">
        <v>95.03</v>
      </c>
      <c r="Z7" s="24">
        <v>96.11</v>
      </c>
      <c r="AA7" s="24">
        <v>94.9</v>
      </c>
      <c r="AB7" s="24">
        <v>94.98</v>
      </c>
      <c r="AC7" s="24">
        <v>95.03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855.8</v>
      </c>
      <c r="BL7" s="24">
        <v>789.46</v>
      </c>
      <c r="BM7" s="24">
        <v>826.83</v>
      </c>
      <c r="BN7" s="24">
        <v>867.83</v>
      </c>
      <c r="BO7" s="24">
        <v>791.76</v>
      </c>
      <c r="BP7" s="24">
        <v>786.37</v>
      </c>
      <c r="BQ7" s="24">
        <v>50.81</v>
      </c>
      <c r="BR7" s="24">
        <v>36.5</v>
      </c>
      <c r="BS7" s="24">
        <v>46.46</v>
      </c>
      <c r="BT7" s="24">
        <v>47.77</v>
      </c>
      <c r="BU7" s="24">
        <v>53.44</v>
      </c>
      <c r="BV7" s="24">
        <v>59.8</v>
      </c>
      <c r="BW7" s="24">
        <v>57.77</v>
      </c>
      <c r="BX7" s="24">
        <v>57.31</v>
      </c>
      <c r="BY7" s="24">
        <v>57.08</v>
      </c>
      <c r="BZ7" s="24">
        <v>56.26</v>
      </c>
      <c r="CA7" s="24">
        <v>60.65</v>
      </c>
      <c r="CB7" s="24">
        <v>235.3</v>
      </c>
      <c r="CC7" s="24">
        <v>340.93</v>
      </c>
      <c r="CD7" s="24">
        <v>277.05</v>
      </c>
      <c r="CE7" s="24">
        <v>266.13</v>
      </c>
      <c r="CF7" s="24">
        <v>245.92</v>
      </c>
      <c r="CG7" s="24">
        <v>263.76</v>
      </c>
      <c r="CH7" s="24">
        <v>274.35000000000002</v>
      </c>
      <c r="CI7" s="24">
        <v>273.52</v>
      </c>
      <c r="CJ7" s="24">
        <v>274.99</v>
      </c>
      <c r="CK7" s="24">
        <v>282.08999999999997</v>
      </c>
      <c r="CL7" s="24">
        <v>256.97000000000003</v>
      </c>
      <c r="CM7" s="24">
        <v>27.6</v>
      </c>
      <c r="CN7" s="24">
        <v>25.09</v>
      </c>
      <c r="CO7" s="24">
        <v>24.01</v>
      </c>
      <c r="CP7" s="24">
        <v>25.09</v>
      </c>
      <c r="CQ7" s="24">
        <v>23.66</v>
      </c>
      <c r="CR7" s="24">
        <v>51.75</v>
      </c>
      <c r="CS7" s="24">
        <v>50.68</v>
      </c>
      <c r="CT7" s="24">
        <v>50.14</v>
      </c>
      <c r="CU7" s="24">
        <v>54.83</v>
      </c>
      <c r="CV7" s="24">
        <v>66.53</v>
      </c>
      <c r="CW7" s="24">
        <v>61.14</v>
      </c>
      <c r="CX7" s="24">
        <v>79.2</v>
      </c>
      <c r="CY7" s="24">
        <v>80.95</v>
      </c>
      <c r="CZ7" s="24">
        <v>77.23</v>
      </c>
      <c r="DA7" s="24">
        <v>80.48</v>
      </c>
      <c r="DB7" s="24">
        <v>80.66</v>
      </c>
      <c r="DC7" s="24">
        <v>84.84</v>
      </c>
      <c r="DD7" s="24">
        <v>84.86</v>
      </c>
      <c r="DE7" s="24">
        <v>84.98</v>
      </c>
      <c r="DF7" s="24">
        <v>84.7</v>
      </c>
      <c r="DG7" s="24">
        <v>84.67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0.01</v>
      </c>
      <c r="EL7" s="24">
        <v>0.02</v>
      </c>
      <c r="EM7" s="24">
        <v>0.25</v>
      </c>
      <c r="EN7" s="24">
        <v>0.05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cp:keywords/>
  <dc:description/>
  <cp:lastPrinted>2023-01-12T00:13:52Z</cp:lastPrinted>
  <dcterms:created xsi:type="dcterms:W3CDTF">2022-12-01T02:00:32Z</dcterms:created>
  <dcterms:modified xsi:type="dcterms:W3CDTF">2023-01-12T00:26:18Z</dcterms:modified>
  <cp:category/>
</cp:coreProperties>
</file>