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庶務仕事\01 調査もの\R4\R050112　【照会：1月1３日（金）〆】公営企業に係る経営比較分析表（令和３年度決算）の分析等について\下水だけ１７日に出し直し\"/>
    </mc:Choice>
  </mc:AlternateContent>
  <xr:revisionPtr revIDLastSave="0" documentId="13_ncr:1_{8E4F996B-6801-4F64-8079-61C1E7F9BDE1}" xr6:coauthVersionLast="36" xr6:coauthVersionMax="36" xr10:uidLastSave="{00000000-0000-0000-0000-000000000000}"/>
  <workbookProtection workbookAlgorithmName="SHA-512" workbookHashValue="9kr+ugMtVXDEKJqoXy/vCnRfwEiGsy62iuf+eO9ZFR+nX2JFa2ZAMtEHXIqk44hC8zZ1ivpMFPTrx2Gqs7b04Q==" workbookSaltValue="4Len3RAb8OrXt0gdbS4y4w==" workbookSpinCount="100000" lockStructure="1"/>
  <bookViews>
    <workbookView xWindow="0" yWindow="0" windowWidth="20490" windowHeight="745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B10" i="4"/>
  <c r="AD8" i="4"/>
  <c r="I8" i="4"/>
  <c r="B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<sst xmlns="http://schemas.openxmlformats.org/spreadsheetml/2006/main" count="236" uniqueCount="121">
  <si>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</si>
  <si>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</si>
  <si>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</si>
  <si>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</si>
  <si>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</si>
  <si>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</si>
  <si>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</si>
  <si>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</si>
  <si>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</si>
  <si>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</si>
  <si>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</si>
  <si>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</si>
  <si>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</si>
  <si>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</si>
  <si>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</si>
  <si>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</si>
  <si>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</si>
  <si>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</si>
  <si>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</si>
  <si>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</si>
  <si>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</si>
  <si>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</si>
  <si>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</si>
  <si>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</si>
  <si>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</si>
  <si>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</si>
  <si>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</si>
  <si>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</si>
  <si>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</si>
  <si>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</si>
  <si>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</si>
  <si>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</si>
  <si>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</si>
  <si>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</si>
  <si>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</si>
  <si>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</si>
  <si>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</si>
  <si>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</si>
  <si>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</si>
  <si>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</si>
  <si>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</si>
  <si>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</si>
  <si>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</si>
  <si>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</si>
  <si>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</si>
  <si>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</si>
  <si>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</si>
  <si>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</si>
  <si>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</si>
  <si>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</si>
  <si>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</si>
  <si>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</si>
  <si>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</si>
  <si>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</si>
  <si>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</si>
  <si>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</si>
  <si>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</si>
  <si>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</si>
  <si>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</si>
  <si>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</si>
  <si>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</si>
  <si>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</si>
  <si>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</si>
  <si>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</si>
  <si>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</si>
  <si>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</si>
  <si>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</si>
  <si>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</si>
  <si>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</si>
  <si>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</si>
  <si>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</si>
  <si>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</si>
  <si>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</si>
  <si>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</si>
  <si>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</si>
  <si>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</si>
  <si>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</si>
  <si>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</si>
  <si>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</si>
  <si>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</si>
  <si>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</si>
  <si>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</si>
  <si>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</si>
  <si>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</si>
  <si>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</si>
  <si>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</si>
  <si>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</si>
  <si>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</si>
  <si>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</si>
  <si>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</si>
  <si>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</si>
  <si>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</si>
  <si>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</si>
  <si>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</si>
  <si>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</si>
  <si>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</si>
  <si>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</si>
  <si>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いの町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</si>
  <si>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</si>
  <si>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</si>
  <si>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</si>
  <si>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</si>
  <si>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</si>
  <si>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</si>
  <si>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</si>
  <si>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</si>
  <si>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</si>
  <si>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</si>
  <si>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</si>
  <si>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</si>
  <si>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</si>
  <si>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</si>
  <si>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</si>
  <si>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</si>
  <si>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</si>
  <si>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</si>
  <si>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</si>
  <si>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</si>
  <si>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①収益的収支比率は100％を超えており、黒字であることが示されていますが、⑤の経費回収率は100％を下回っており、使用料以外の収入に依存していることがわかります。本来使用料で改修すべき汚水処理に要する費用を使用料で賄うためにも、費用の削減等、経営の改善に取り組みます。
⑥汚水処理原価については、いの町の数値は類似団体と同程度の数値となっていますが、物価の上昇などの影響で維持管理費用が増加傾向にあることや、人口の減少により有収水量が減少することが予想されます。効率的な投資や維持管理を心がけるとともに、接続率の向上により有収水量を増加させる取り組みを行っていきたいと考えています。
⑦⑧管渠の布設により、下水道区域は延伸中ですが、人口現象の影響もあり、施設利用率や水洗化率は大きく伸びていない状況です。引き続き接続周知等、接続数を増加させる取り組みを継続します。</t>
    <rPh sb="1" eb="4">
      <t>シュウエキテキ</t>
    </rPh>
    <rPh sb="4" eb="6">
      <t>シュウシ</t>
    </rPh>
    <rPh sb="6" eb="8">
      <t>ヒリツ</t>
    </rPh>
    <rPh sb="14" eb="15">
      <t>コ</t>
    </rPh>
    <rPh sb="20" eb="22">
      <t>クロジ</t>
    </rPh>
    <rPh sb="28" eb="29">
      <t>シメ</t>
    </rPh>
    <rPh sb="39" eb="41">
      <t>ケイヒ</t>
    </rPh>
    <rPh sb="41" eb="44">
      <t>カイシュウリツ</t>
    </rPh>
    <rPh sb="50" eb="52">
      <t>シタマワ</t>
    </rPh>
    <rPh sb="57" eb="60">
      <t>シヨウリョウ</t>
    </rPh>
    <rPh sb="60" eb="62">
      <t>イガイ</t>
    </rPh>
    <rPh sb="63" eb="65">
      <t>シュウニュウ</t>
    </rPh>
    <rPh sb="66" eb="68">
      <t>イゾン</t>
    </rPh>
    <rPh sb="81" eb="83">
      <t>ホンライ</t>
    </rPh>
    <rPh sb="83" eb="86">
      <t>シヨウリョウ</t>
    </rPh>
    <rPh sb="87" eb="89">
      <t>カイシュウ</t>
    </rPh>
    <rPh sb="92" eb="96">
      <t>オスイショリ</t>
    </rPh>
    <rPh sb="97" eb="98">
      <t>ヨウ</t>
    </rPh>
    <rPh sb="100" eb="102">
      <t>ヒヨウ</t>
    </rPh>
    <rPh sb="103" eb="106">
      <t>シヨウリョウ</t>
    </rPh>
    <rPh sb="107" eb="108">
      <t>マカナ</t>
    </rPh>
    <rPh sb="114" eb="116">
      <t>ヒヨウ</t>
    </rPh>
    <rPh sb="117" eb="119">
      <t>サクゲン</t>
    </rPh>
    <rPh sb="119" eb="120">
      <t>トウ</t>
    </rPh>
    <rPh sb="121" eb="123">
      <t>ケイエイ</t>
    </rPh>
    <rPh sb="124" eb="126">
      <t>カイゼン</t>
    </rPh>
    <rPh sb="127" eb="128">
      <t>ト</t>
    </rPh>
    <rPh sb="129" eb="130">
      <t>ク</t>
    </rPh>
    <rPh sb="137" eb="141">
      <t>オスイショリ</t>
    </rPh>
    <rPh sb="141" eb="143">
      <t>ゲンカ</t>
    </rPh>
    <rPh sb="151" eb="152">
      <t>チョウ</t>
    </rPh>
    <rPh sb="153" eb="155">
      <t>スウチ</t>
    </rPh>
    <rPh sb="156" eb="158">
      <t>ルイジ</t>
    </rPh>
    <rPh sb="158" eb="160">
      <t>ダンタイ</t>
    </rPh>
    <rPh sb="161" eb="164">
      <t>ドウテイド</t>
    </rPh>
    <rPh sb="165" eb="167">
      <t>スウチ</t>
    </rPh>
    <rPh sb="176" eb="178">
      <t>ブッカ</t>
    </rPh>
    <rPh sb="179" eb="181">
      <t>ジョウショウ</t>
    </rPh>
    <rPh sb="184" eb="186">
      <t>エイキョウ</t>
    </rPh>
    <rPh sb="187" eb="191">
      <t>イジカンリ</t>
    </rPh>
    <rPh sb="191" eb="193">
      <t>ヒヨウ</t>
    </rPh>
    <rPh sb="194" eb="196">
      <t>ゾウカ</t>
    </rPh>
    <rPh sb="196" eb="198">
      <t>ケイコウ</t>
    </rPh>
    <rPh sb="205" eb="207">
      <t>ジンコウ</t>
    </rPh>
    <rPh sb="208" eb="210">
      <t>ゲンショウ</t>
    </rPh>
    <rPh sb="213" eb="217">
      <t>ユウシュウスイリョウ</t>
    </rPh>
    <rPh sb="218" eb="220">
      <t>ゲンショウ</t>
    </rPh>
    <rPh sb="225" eb="227">
      <t>ヨソウ</t>
    </rPh>
    <rPh sb="232" eb="235">
      <t>コウリツテキ</t>
    </rPh>
    <rPh sb="236" eb="238">
      <t>トウシ</t>
    </rPh>
    <rPh sb="239" eb="243">
      <t>イジカンリ</t>
    </rPh>
    <rPh sb="244" eb="245">
      <t>ココロ</t>
    </rPh>
    <rPh sb="253" eb="255">
      <t>セツゾク</t>
    </rPh>
    <rPh sb="255" eb="256">
      <t>リツ</t>
    </rPh>
    <rPh sb="257" eb="259">
      <t>コウジョウ</t>
    </rPh>
    <rPh sb="262" eb="266">
      <t>ユウシュウスイリョウ</t>
    </rPh>
    <rPh sb="267" eb="269">
      <t>ゾウカ</t>
    </rPh>
    <rPh sb="272" eb="273">
      <t>ト</t>
    </rPh>
    <rPh sb="274" eb="275">
      <t>ク</t>
    </rPh>
    <rPh sb="277" eb="278">
      <t>オコナ</t>
    </rPh>
    <rPh sb="285" eb="286">
      <t>カンガ</t>
    </rPh>
    <rPh sb="296" eb="298">
      <t>カンキョ</t>
    </rPh>
    <rPh sb="299" eb="301">
      <t>フセツ</t>
    </rPh>
    <rPh sb="305" eb="308">
      <t>ゲスイドウ</t>
    </rPh>
    <rPh sb="308" eb="310">
      <t>クイキ</t>
    </rPh>
    <rPh sb="311" eb="313">
      <t>エンシン</t>
    </rPh>
    <rPh sb="313" eb="314">
      <t>ナカ</t>
    </rPh>
    <rPh sb="318" eb="320">
      <t>ジンコウ</t>
    </rPh>
    <rPh sb="320" eb="322">
      <t>ゲンショウ</t>
    </rPh>
    <rPh sb="323" eb="325">
      <t>エイキョウ</t>
    </rPh>
    <rPh sb="329" eb="331">
      <t>シセツ</t>
    </rPh>
    <rPh sb="331" eb="334">
      <t>リヨウリツ</t>
    </rPh>
    <rPh sb="335" eb="339">
      <t>スイセンカリツ</t>
    </rPh>
    <rPh sb="340" eb="341">
      <t>オオ</t>
    </rPh>
    <rPh sb="343" eb="344">
      <t>ノ</t>
    </rPh>
    <rPh sb="349" eb="351">
      <t>ジョウキョウ</t>
    </rPh>
    <rPh sb="354" eb="355">
      <t>ヒ</t>
    </rPh>
    <rPh sb="356" eb="357">
      <t>ツヅ</t>
    </rPh>
    <rPh sb="358" eb="360">
      <t>セツゾク</t>
    </rPh>
    <rPh sb="360" eb="362">
      <t>シュウチ</t>
    </rPh>
    <rPh sb="362" eb="363">
      <t>トウ</t>
    </rPh>
    <rPh sb="364" eb="366">
      <t>セツゾク</t>
    </rPh>
    <rPh sb="366" eb="367">
      <t>カズ</t>
    </rPh>
    <rPh sb="368" eb="370">
      <t>ゾウカ</t>
    </rPh>
    <rPh sb="373" eb="374">
      <t>ト</t>
    </rPh>
    <rPh sb="375" eb="376">
      <t>ク</t>
    </rPh>
    <rPh sb="378" eb="380">
      <t>ケイゾク</t>
    </rPh>
    <phoneticPr fontId="4"/>
  </si>
  <si>
    <t>　管渠については、現在、老朽管はありませんが、平成28年度以降、重要な幹線等について調査・耐震診断を行っていますので、結果を踏まえ、必要に応じて更新等を実施していきます。</t>
  </si>
  <si>
    <t>　天王地区汚水処理施設を廃止し、公共下水道へ接続する事業を進めており、これにより施設投資費用の削減や汚水処理の効率化、維持管理費用の削減が見込めます。
　また、使用料収入の確保のため、計画的な延伸や、接続周知等、接続戸数および有収水量増加のための取組を継続します。</t>
    <rPh sb="26" eb="28">
      <t>ジギョウ</t>
    </rPh>
    <rPh sb="29" eb="30">
      <t>スス</t>
    </rPh>
    <rPh sb="80" eb="83">
      <t>シヨウリョウ</t>
    </rPh>
    <rPh sb="83" eb="85">
      <t>シュウニュウ</t>
    </rPh>
    <rPh sb="86" eb="88">
      <t>カクホ</t>
    </rPh>
    <rPh sb="92" eb="94">
      <t>ケイカク</t>
    </rPh>
    <rPh sb="94" eb="95">
      <t>テキ</t>
    </rPh>
    <rPh sb="96" eb="98">
      <t>エンシン</t>
    </rPh>
    <rPh sb="100" eb="102">
      <t>セツゾク</t>
    </rPh>
    <rPh sb="102" eb="104">
      <t>シュウチ</t>
    </rPh>
    <rPh sb="104" eb="105">
      <t>トウ</t>
    </rPh>
    <rPh sb="106" eb="108">
      <t>セツゾク</t>
    </rPh>
    <rPh sb="108" eb="110">
      <t>コスウ</t>
    </rPh>
    <rPh sb="113" eb="117">
      <t>ユウシュウスイリョウ</t>
    </rPh>
    <rPh sb="117" eb="119">
      <t>ゾウカ</t>
    </rPh>
    <rPh sb="123" eb="124">
      <t>ト</t>
    </rPh>
    <rPh sb="124" eb="125">
      <t>ク</t>
    </rPh>
    <rPh sb="126" eb="128">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</si>
</sst>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8C-4C2B-A28A-611F505FD55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0.13</c:v>
                </c:pt>
                <c:pt idx="2">
                  <c:v>0.17</c:v>
                </c:pt>
                <c:pt idx="3">
                  <c:v>0.15</c:v>
                </c:pt>
                <c:pt idx="4">
                  <c:v>0.15</c:v>
                </c:pt>
              </c:numCache>
            </c:numRef>
          </c:val>
          <c:smooth val="0"/>
          <c:extLst>
            <c:ext xmlns:c16="http://schemas.microsoft.com/office/drawing/2014/chart" uri="{C3380CC4-5D6E-409C-BE32-E72D297353CC}">
              <c16:uniqueId val="{00000001-698C-4C2B-A28A-611F505FD55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23.98</c:v>
                </c:pt>
                <c:pt idx="1">
                  <c:v>23.35</c:v>
                </c:pt>
                <c:pt idx="2">
                  <c:v>23.39</c:v>
                </c:pt>
                <c:pt idx="3">
                  <c:v>23.91</c:v>
                </c:pt>
                <c:pt idx="4">
                  <c:v>26.06</c:v>
                </c:pt>
              </c:numCache>
            </c:numRef>
          </c:val>
          <c:extLst>
            <c:ext xmlns:c16="http://schemas.microsoft.com/office/drawing/2014/chart" uri="{C3380CC4-5D6E-409C-BE32-E72D297353CC}">
              <c16:uniqueId val="{00000000-3896-402A-ACDD-F9914ADDA3C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52.58</c:v>
                </c:pt>
                <c:pt idx="2">
                  <c:v>57.42</c:v>
                </c:pt>
                <c:pt idx="3">
                  <c:v>56.72</c:v>
                </c:pt>
                <c:pt idx="4">
                  <c:v>56.43</c:v>
                </c:pt>
              </c:numCache>
            </c:numRef>
          </c:val>
          <c:smooth val="0"/>
          <c:extLst>
            <c:ext xmlns:c16="http://schemas.microsoft.com/office/drawing/2014/chart" uri="{C3380CC4-5D6E-409C-BE32-E72D297353CC}">
              <c16:uniqueId val="{00000001-3896-402A-ACDD-F9914ADDA3C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93.41</c:v>
                </c:pt>
                <c:pt idx="1">
                  <c:v>94.68</c:v>
                </c:pt>
                <c:pt idx="2">
                  <c:v>95.73</c:v>
                </c:pt>
                <c:pt idx="3">
                  <c:v>95.92</c:v>
                </c:pt>
                <c:pt idx="4">
                  <c:v>96.75</c:v>
                </c:pt>
              </c:numCache>
            </c:numRef>
          </c:val>
          <c:extLst>
            <c:ext xmlns:c16="http://schemas.microsoft.com/office/drawing/2014/chart" uri="{C3380CC4-5D6E-409C-BE32-E72D297353CC}">
              <c16:uniqueId val="{00000000-CD10-48A4-8D3D-B4D707F84C5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83.02</c:v>
                </c:pt>
                <c:pt idx="2">
                  <c:v>90.42</c:v>
                </c:pt>
                <c:pt idx="3">
                  <c:v>90.72</c:v>
                </c:pt>
                <c:pt idx="4">
                  <c:v>91.07</c:v>
                </c:pt>
              </c:numCache>
            </c:numRef>
          </c:val>
          <c:smooth val="0"/>
          <c:extLst>
            <c:ext xmlns:c16="http://schemas.microsoft.com/office/drawing/2014/chart" uri="{C3380CC4-5D6E-409C-BE32-E72D297353CC}">
              <c16:uniqueId val="{00000001-CD10-48A4-8D3D-B4D707F84C5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95.98</c:v>
                </c:pt>
                <c:pt idx="1">
                  <c:v>106.3</c:v>
                </c:pt>
                <c:pt idx="2">
                  <c:v>94.77</c:v>
                </c:pt>
                <c:pt idx="3">
                  <c:v>143.6</c:v>
                </c:pt>
                <c:pt idx="4">
                  <c:v>104.61</c:v>
                </c:pt>
              </c:numCache>
            </c:numRef>
          </c:val>
          <c:extLst>
            <c:ext xmlns:c16="http://schemas.microsoft.com/office/drawing/2014/chart" uri="{C3380CC4-5D6E-409C-BE32-E72D297353CC}">
              <c16:uniqueId val="{00000000-E6D1-4F32-AFF0-A247F6FD51F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D1-4F32-AFF0-A247F6FD51F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E2-44B3-888D-4006B57FDFF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E2-44B3-888D-4006B57FDFF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E0-4F00-A4AE-0F9AF84DA75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E0-4F00-A4AE-0F9AF84DA75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CC-487C-968A-93090732902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CC-487C-968A-93090732902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27-4A92-8022-83C9E3181D4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27-4A92-8022-83C9E3181D4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C1-463F-B6AF-7A54EF1ECFE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958.81</c:v>
                </c:pt>
                <c:pt idx="2">
                  <c:v>789.44</c:v>
                </c:pt>
                <c:pt idx="3">
                  <c:v>789.08</c:v>
                </c:pt>
                <c:pt idx="4">
                  <c:v>747.84</c:v>
                </c:pt>
              </c:numCache>
            </c:numRef>
          </c:val>
          <c:smooth val="0"/>
          <c:extLst>
            <c:ext xmlns:c16="http://schemas.microsoft.com/office/drawing/2014/chart" uri="{C3380CC4-5D6E-409C-BE32-E72D297353CC}">
              <c16:uniqueId val="{00000001-48C1-463F-B6AF-7A54EF1ECFE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78.510000000000005</c:v>
                </c:pt>
                <c:pt idx="1">
                  <c:v>81</c:v>
                </c:pt>
                <c:pt idx="2">
                  <c:v>73.14</c:v>
                </c:pt>
                <c:pt idx="3">
                  <c:v>68.58</c:v>
                </c:pt>
                <c:pt idx="4">
                  <c:v>63.46</c:v>
                </c:pt>
              </c:numCache>
            </c:numRef>
          </c:val>
          <c:extLst>
            <c:ext xmlns:c16="http://schemas.microsoft.com/office/drawing/2014/chart" uri="{C3380CC4-5D6E-409C-BE32-E72D297353CC}">
              <c16:uniqueId val="{00000000-D41D-4D8A-953F-D3FC57F49B0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82.88</c:v>
                </c:pt>
                <c:pt idx="2">
                  <c:v>87.29</c:v>
                </c:pt>
                <c:pt idx="3">
                  <c:v>88.25</c:v>
                </c:pt>
                <c:pt idx="4">
                  <c:v>90.17</c:v>
                </c:pt>
              </c:numCache>
            </c:numRef>
          </c:val>
          <c:smooth val="0"/>
          <c:extLst>
            <c:ext xmlns:c16="http://schemas.microsoft.com/office/drawing/2014/chart" uri="{C3380CC4-5D6E-409C-BE32-E72D297353CC}">
              <c16:uniqueId val="{00000001-D41D-4D8A-953F-D3FC57F49B0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140.44</c:v>
                </c:pt>
                <c:pt idx="1">
                  <c:v>133.82</c:v>
                </c:pt>
                <c:pt idx="2">
                  <c:v>149.76</c:v>
                </c:pt>
                <c:pt idx="3">
                  <c:v>161.58000000000001</c:v>
                </c:pt>
                <c:pt idx="4">
                  <c:v>174.3</c:v>
                </c:pt>
              </c:numCache>
            </c:numRef>
          </c:val>
          <c:extLst>
            <c:ext xmlns:c16="http://schemas.microsoft.com/office/drawing/2014/chart" uri="{C3380CC4-5D6E-409C-BE32-E72D297353CC}">
              <c16:uniqueId val="{00000000-8828-487A-BA9C-CD32097826A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190.99</c:v>
                </c:pt>
                <c:pt idx="2">
                  <c:v>176.67</c:v>
                </c:pt>
                <c:pt idx="3">
                  <c:v>176.37</c:v>
                </c:pt>
                <c:pt idx="4">
                  <c:v>173.17</c:v>
                </c:pt>
              </c:numCache>
            </c:numRef>
          </c:val>
          <c:smooth val="0"/>
          <c:extLst>
            <c:ext xmlns:c16="http://schemas.microsoft.com/office/drawing/2014/chart" uri="{C3380CC4-5D6E-409C-BE32-E72D297353CC}">
              <c16:uniqueId val="{00000001-8828-487A-BA9C-CD32097826A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W4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高知県　いの町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Cc1</v>
      </c>
      <c r="X8" s="66"/>
      <c r="Y8" s="66"/>
      <c r="Z8" s="66"/>
      <c r="AA8" s="66"/>
      <c r="AB8" s="66"/>
      <c r="AC8" s="66"/>
      <c r="AD8" s="67" t="str">
        <f>データ!$M$6</f>
        <v>非設置</v>
      </c>
      <c r="AE8" s="67"/>
      <c r="AF8" s="67"/>
      <c r="AG8" s="67"/>
      <c r="AH8" s="67"/>
      <c r="AI8" s="67"/>
      <c r="AJ8" s="67"/>
      <c r="AK8" s="3"/>
      <c r="AL8" s="55">
        <f>データ!S6</f>
        <v>21866</v>
      </c>
      <c r="AM8" s="55"/>
      <c r="AN8" s="55"/>
      <c r="AO8" s="55"/>
      <c r="AP8" s="55"/>
      <c r="AQ8" s="55"/>
      <c r="AR8" s="55"/>
      <c r="AS8" s="55"/>
      <c r="AT8" s="54">
        <f>データ!T6</f>
        <v>470.97</v>
      </c>
      <c r="AU8" s="54"/>
      <c r="AV8" s="54"/>
      <c r="AW8" s="54"/>
      <c r="AX8" s="54"/>
      <c r="AY8" s="54"/>
      <c r="AZ8" s="54"/>
      <c r="BA8" s="54"/>
      <c r="BB8" s="54">
        <f>データ!U6</f>
        <v>46.43</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18.14</v>
      </c>
      <c r="Q10" s="54"/>
      <c r="R10" s="54"/>
      <c r="S10" s="54"/>
      <c r="T10" s="54"/>
      <c r="U10" s="54"/>
      <c r="V10" s="54"/>
      <c r="W10" s="54">
        <f>データ!Q6</f>
        <v>89.16</v>
      </c>
      <c r="X10" s="54"/>
      <c r="Y10" s="54"/>
      <c r="Z10" s="54"/>
      <c r="AA10" s="54"/>
      <c r="AB10" s="54"/>
      <c r="AC10" s="54"/>
      <c r="AD10" s="55">
        <f>データ!R6</f>
        <v>1760</v>
      </c>
      <c r="AE10" s="55"/>
      <c r="AF10" s="55"/>
      <c r="AG10" s="55"/>
      <c r="AH10" s="55"/>
      <c r="AI10" s="55"/>
      <c r="AJ10" s="55"/>
      <c r="AK10" s="2"/>
      <c r="AL10" s="55">
        <f>データ!V6</f>
        <v>3937</v>
      </c>
      <c r="AM10" s="55"/>
      <c r="AN10" s="55"/>
      <c r="AO10" s="55"/>
      <c r="AP10" s="55"/>
      <c r="AQ10" s="55"/>
      <c r="AR10" s="55"/>
      <c r="AS10" s="55"/>
      <c r="AT10" s="54">
        <f>データ!W6</f>
        <v>1.02</v>
      </c>
      <c r="AU10" s="54"/>
      <c r="AV10" s="54"/>
      <c r="AW10" s="54"/>
      <c r="AX10" s="54"/>
      <c r="AY10" s="54"/>
      <c r="AZ10" s="54"/>
      <c r="BA10" s="54"/>
      <c r="BB10" s="54">
        <f>データ!X6</f>
        <v>3859.8</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hh/w1/RQayVcNAVpL6H7HL8CgYDz7ttAVwQmqYl4SyiZ8/oWhSfuVVOyVJPD8PIwZx4PS/0iooLOgMLbYLTzhA==" saltValue="6+VTSR55Uk7mXBcdc0OOa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393860</v>
      </c>
      <c r="D6" s="19">
        <f t="shared" si="3"/>
        <v>47</v>
      </c>
      <c r="E6" s="19">
        <f t="shared" si="3"/>
        <v>17</v>
      </c>
      <c r="F6" s="19">
        <f t="shared" si="3"/>
        <v>1</v>
      </c>
      <c r="G6" s="19">
        <f t="shared" si="3"/>
        <v>0</v>
      </c>
      <c r="H6" s="19" t="str">
        <f t="shared" si="3"/>
        <v>高知県　いの町</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18.14</v>
      </c>
      <c r="Q6" s="20">
        <f t="shared" si="3"/>
        <v>89.16</v>
      </c>
      <c r="R6" s="20">
        <f t="shared" si="3"/>
        <v>1760</v>
      </c>
      <c r="S6" s="20">
        <f t="shared" si="3"/>
        <v>21866</v>
      </c>
      <c r="T6" s="20">
        <f t="shared" si="3"/>
        <v>470.97</v>
      </c>
      <c r="U6" s="20">
        <f t="shared" si="3"/>
        <v>46.43</v>
      </c>
      <c r="V6" s="20">
        <f t="shared" si="3"/>
        <v>3937</v>
      </c>
      <c r="W6" s="20">
        <f t="shared" si="3"/>
        <v>1.02</v>
      </c>
      <c r="X6" s="20">
        <f t="shared" si="3"/>
        <v>3859.8</v>
      </c>
      <c r="Y6" s="21">
        <f>IF(Y7="",NA(),Y7)</f>
        <v>95.98</v>
      </c>
      <c r="Z6" s="21">
        <f t="shared" ref="Z6:AH6" si="4">IF(Z7="",NA(),Z7)</f>
        <v>106.3</v>
      </c>
      <c r="AA6" s="21">
        <f t="shared" si="4"/>
        <v>94.77</v>
      </c>
      <c r="AB6" s="21">
        <f t="shared" si="4"/>
        <v>143.6</v>
      </c>
      <c r="AC6" s="21">
        <f t="shared" si="4"/>
        <v>104.61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966.33</v>
      </c>
      <c r="BL6" s="21">
        <f t="shared" si="7"/>
        <v>958.81</v>
      </c>
      <c r="BM6" s="21">
        <f t="shared" si="7"/>
        <v>789.44</v>
      </c>
      <c r="BN6" s="21">
        <f t="shared" si="7"/>
        <v>789.08</v>
      </c>
      <c r="BO6" s="21">
        <f t="shared" si="7"/>
        <v>747.84</v>
      </c>
      <c r="BP6" s="20" t="str">
        <f>IF(BP7="","",IF(BP7="-","【-】","【"&amp;SUBSTITUTE(TEXT(BP7,"#,##0.00"),"-","△")&amp;"】"))</f>
        <v>【669.11】</v>
      </c>
      <c r="BQ6" s="21">
        <f>IF(BQ7="",NA(),BQ7)</f>
        <v>78.510000000000005</v>
      </c>
      <c r="BR6" s="21">
        <f t="shared" ref="BR6:BZ6" si="8">IF(BR7="",NA(),BR7)</f>
        <v>81</v>
      </c>
      <c r="BS6" s="21">
        <f t="shared" si="8"/>
        <v>73.14</v>
      </c>
      <c r="BT6" s="21">
        <f t="shared" si="8"/>
        <v>68.58</v>
      </c>
      <c r="BU6" s="21">
        <f t="shared" si="8"/>
        <v>63.46</v>
      </c>
      <c r="BV6" s="21">
        <f t="shared" si="8"/>
        <v>81.739999999999995</v>
      </c>
      <c r="BW6" s="21">
        <f t="shared" si="8"/>
        <v>82.88</v>
      </c>
      <c r="BX6" s="21">
        <f t="shared" si="8"/>
        <v>87.29</v>
      </c>
      <c r="BY6" s="21">
        <f t="shared" si="8"/>
        <v>88.25</v>
      </c>
      <c r="BZ6" s="21">
        <f t="shared" si="8"/>
        <v>90.17</v>
      </c>
      <c r="CA6" s="20" t="str">
        <f>IF(CA7="","",IF(CA7="-","【-】","【"&amp;SUBSTITUTE(TEXT(CA7,"#,##0.00"),"-","△")&amp;"】"))</f>
        <v>【99.73】</v>
      </c>
      <c r="CB6" s="21">
        <f>IF(CB7="",NA(),CB7)</f>
        <v>140.44</v>
      </c>
      <c r="CC6" s="21">
        <f t="shared" ref="CC6:CK6" si="9">IF(CC7="",NA(),CC7)</f>
        <v>133.82</v>
      </c>
      <c r="CD6" s="21">
        <f t="shared" si="9"/>
        <v>149.76</v>
      </c>
      <c r="CE6" s="21">
        <f t="shared" si="9"/>
        <v>161.58000000000001</v>
      </c>
      <c r="CF6" s="21">
        <f t="shared" si="9"/>
        <v>174.3</v>
      </c>
      <c r="CG6" s="21">
        <f t="shared" si="9"/>
        <v>194.31</v>
      </c>
      <c r="CH6" s="21">
        <f t="shared" si="9"/>
        <v>190.99</v>
      </c>
      <c r="CI6" s="21">
        <f t="shared" si="9"/>
        <v>176.67</v>
      </c>
      <c r="CJ6" s="21">
        <f t="shared" si="9"/>
        <v>176.37</v>
      </c>
      <c r="CK6" s="21">
        <f t="shared" si="9"/>
        <v>173.17</v>
      </c>
      <c r="CL6" s="20" t="str">
        <f>IF(CL7="","",IF(CL7="-","【-】","【"&amp;SUBSTITUTE(TEXT(CL7,"#,##0.00"),"-","△")&amp;"】"))</f>
        <v>【134.98】</v>
      </c>
      <c r="CM6" s="21">
        <f>IF(CM7="",NA(),CM7)</f>
        <v>23.98</v>
      </c>
      <c r="CN6" s="21">
        <f t="shared" ref="CN6:CV6" si="10">IF(CN7="",NA(),CN7)</f>
        <v>23.35</v>
      </c>
      <c r="CO6" s="21">
        <f t="shared" si="10"/>
        <v>23.39</v>
      </c>
      <c r="CP6" s="21">
        <f t="shared" si="10"/>
        <v>23.91</v>
      </c>
      <c r="CQ6" s="21">
        <f t="shared" si="10"/>
        <v>26.06</v>
      </c>
      <c r="CR6" s="21">
        <f t="shared" si="10"/>
        <v>53.5</v>
      </c>
      <c r="CS6" s="21">
        <f t="shared" si="10"/>
        <v>52.58</v>
      </c>
      <c r="CT6" s="21">
        <f t="shared" si="10"/>
        <v>57.42</v>
      </c>
      <c r="CU6" s="21">
        <f t="shared" si="10"/>
        <v>56.72</v>
      </c>
      <c r="CV6" s="21">
        <f t="shared" si="10"/>
        <v>56.43</v>
      </c>
      <c r="CW6" s="20" t="str">
        <f>IF(CW7="","",IF(CW7="-","【-】","【"&amp;SUBSTITUTE(TEXT(CW7,"#,##0.00"),"-","△")&amp;"】"))</f>
        <v>【59.99】</v>
      </c>
      <c r="CX6" s="21">
        <f>IF(CX7="",NA(),CX7)</f>
        <v>93.41</v>
      </c>
      <c r="CY6" s="21">
        <f t="shared" ref="CY6:DG6" si="11">IF(CY7="",NA(),CY7)</f>
        <v>94.68</v>
      </c>
      <c r="CZ6" s="21">
        <f t="shared" si="11"/>
        <v>95.73</v>
      </c>
      <c r="DA6" s="21">
        <f t="shared" si="11"/>
        <v>95.92</v>
      </c>
      <c r="DB6" s="21">
        <f t="shared" si="11"/>
        <v>96.75</v>
      </c>
      <c r="DC6" s="21">
        <f t="shared" si="11"/>
        <v>83.51</v>
      </c>
      <c r="DD6" s="21">
        <f t="shared" si="11"/>
        <v>83.02</v>
      </c>
      <c r="DE6" s="21">
        <f t="shared" si="11"/>
        <v>90.42</v>
      </c>
      <c r="DF6" s="21">
        <f t="shared" si="11"/>
        <v>90.72</v>
      </c>
      <c r="DG6" s="21">
        <f t="shared" si="11"/>
        <v>91.07</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0.16</v>
      </c>
      <c r="EK6" s="21">
        <f t="shared" si="14"/>
        <v>0.13</v>
      </c>
      <c r="EL6" s="21">
        <f t="shared" si="14"/>
        <v>0.17</v>
      </c>
      <c r="EM6" s="21">
        <f t="shared" si="14"/>
        <v>0.15</v>
      </c>
      <c r="EN6" s="21">
        <f t="shared" si="14"/>
        <v>0.15</v>
      </c>
      <c r="EO6" s="20" t="str">
        <f>IF(EO7="","",IF(EO7="-","【-】","【"&amp;SUBSTITUTE(TEXT(EO7,"#,##0.00"),"-","△")&amp;"】"))</f>
        <v>【0.24】</v>
      </c>
    </row>
    <row r="7" spans="1:145" s="22" customFormat="1" x14ac:dyDescent="0.15">
      <c r="A7" s="14"/>
      <c r="B7" s="23">
        <v>2021</v>
      </c>
      <c r="C7" s="23">
        <v>393860</v>
      </c>
      <c r="D7" s="23">
        <v>47</v>
      </c>
      <c r="E7" s="23">
        <v>17</v>
      </c>
      <c r="F7" s="23">
        <v>1</v>
      </c>
      <c r="G7" s="23">
        <v>0</v>
      </c>
      <c r="H7" s="23" t="s">
        <v>97</v>
      </c>
      <c r="I7" s="23" t="s">
        <v>98</v>
      </c>
      <c r="J7" s="23" t="s">
        <v>99</v>
      </c>
      <c r="K7" s="23" t="s">
        <v>100</v>
      </c>
      <c r="L7" s="23" t="s">
        <v>101</v>
      </c>
      <c r="M7" s="23" t="s">
        <v>102</v>
      </c>
      <c r="N7" s="24" t="s">
        <v>103</v>
      </c>
      <c r="O7" s="24" t="s">
        <v>104</v>
      </c>
      <c r="P7" s="24">
        <v>18.14</v>
      </c>
      <c r="Q7" s="24">
        <v>89.16</v>
      </c>
      <c r="R7" s="24">
        <v>1760</v>
      </c>
      <c r="S7" s="24">
        <v>21866</v>
      </c>
      <c r="T7" s="24">
        <v>470.97</v>
      </c>
      <c r="U7" s="24">
        <v>46.43</v>
      </c>
      <c r="V7" s="24">
        <v>3937</v>
      </c>
      <c r="W7" s="24">
        <v>1.02</v>
      </c>
      <c r="X7" s="24">
        <v>3859.8</v>
      </c>
      <c r="Y7" s="24">
        <v>95.98</v>
      </c>
      <c r="Z7" s="24">
        <v>106.3</v>
      </c>
      <c r="AA7" s="24">
        <v>94.77</v>
      </c>
      <c r="AB7" s="24">
        <v>143.6</v>
      </c>
      <c r="AC7" s="24">
        <v>104.61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966.33</v>
      </c>
      <c r="BL7" s="24">
        <v>958.81</v>
      </c>
      <c r="BM7" s="24">
        <v>789.44</v>
      </c>
      <c r="BN7" s="24">
        <v>789.08</v>
      </c>
      <c r="BO7" s="24">
        <v>747.84</v>
      </c>
      <c r="BP7" s="24">
        <v>669.11</v>
      </c>
      <c r="BQ7" s="24">
        <v>78.510000000000005</v>
      </c>
      <c r="BR7" s="24">
        <v>81</v>
      </c>
      <c r="BS7" s="24">
        <v>73.14</v>
      </c>
      <c r="BT7" s="24">
        <v>68.58</v>
      </c>
      <c r="BU7" s="24">
        <v>63.46</v>
      </c>
      <c r="BV7" s="24">
        <v>81.739999999999995</v>
      </c>
      <c r="BW7" s="24">
        <v>82.88</v>
      </c>
      <c r="BX7" s="24">
        <v>87.29</v>
      </c>
      <c r="BY7" s="24">
        <v>88.25</v>
      </c>
      <c r="BZ7" s="24">
        <v>90.17</v>
      </c>
      <c r="CA7" s="24">
        <v>99.73</v>
      </c>
      <c r="CB7" s="24">
        <v>140.44</v>
      </c>
      <c r="CC7" s="24">
        <v>133.82</v>
      </c>
      <c r="CD7" s="24">
        <v>149.76</v>
      </c>
      <c r="CE7" s="24">
        <v>161.58000000000001</v>
      </c>
      <c r="CF7" s="24">
        <v>174.3</v>
      </c>
      <c r="CG7" s="24">
        <v>194.31</v>
      </c>
      <c r="CH7" s="24">
        <v>190.99</v>
      </c>
      <c r="CI7" s="24">
        <v>176.67</v>
      </c>
      <c r="CJ7" s="24">
        <v>176.37</v>
      </c>
      <c r="CK7" s="24">
        <v>173.17</v>
      </c>
      <c r="CL7" s="24">
        <v>134.97999999999999</v>
      </c>
      <c r="CM7" s="24">
        <v>23.98</v>
      </c>
      <c r="CN7" s="24">
        <v>23.35</v>
      </c>
      <c r="CO7" s="24">
        <v>23.39</v>
      </c>
      <c r="CP7" s="24">
        <v>23.91</v>
      </c>
      <c r="CQ7" s="24">
        <v>26.06</v>
      </c>
      <c r="CR7" s="24">
        <v>53.5</v>
      </c>
      <c r="CS7" s="24">
        <v>52.58</v>
      </c>
      <c r="CT7" s="24">
        <v>57.42</v>
      </c>
      <c r="CU7" s="24">
        <v>56.72</v>
      </c>
      <c r="CV7" s="24">
        <v>56.43</v>
      </c>
      <c r="CW7" s="24">
        <v>59.99</v>
      </c>
      <c r="CX7" s="24">
        <v>93.41</v>
      </c>
      <c r="CY7" s="24">
        <v>94.68</v>
      </c>
      <c r="CZ7" s="24">
        <v>95.73</v>
      </c>
      <c r="DA7" s="24">
        <v>95.92</v>
      </c>
      <c r="DB7" s="24">
        <v>96.75</v>
      </c>
      <c r="DC7" s="24">
        <v>83.51</v>
      </c>
      <c r="DD7" s="24">
        <v>83.02</v>
      </c>
      <c r="DE7" s="24">
        <v>90.42</v>
      </c>
      <c r="DF7" s="24">
        <v>90.72</v>
      </c>
      <c r="DG7" s="24">
        <v>91.07</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0.16</v>
      </c>
      <c r="EK7" s="24">
        <v>0.13</v>
      </c>
      <c r="EL7" s="24">
        <v>0.17</v>
      </c>
      <c r="EM7" s="24">
        <v>0.15</v>
      </c>
      <c r="EN7" s="24">
        <v>0.15</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2023-01-12T23:54:23Z</dcterms:created>
  <dcterms:modified xsi:type="dcterms:W3CDTF">2023-01-17T08:42:49Z</dcterms:modified>
  <cp:category/>
</cp:coreProperties>
</file>