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AY8" i="4" s="1"/>
  <c r="R6" i="5"/>
  <c r="Q6" i="5"/>
  <c r="AI8" i="4" s="1"/>
  <c r="P6" i="5"/>
  <c r="O6" i="5"/>
  <c r="N6" i="5"/>
  <c r="M6" i="5"/>
  <c r="L6" i="5"/>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Q8" i="4"/>
  <c r="Z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<sst xmlns="http://schemas.openxmlformats.org/spreadsheetml/2006/main" count="217" uniqueCount="107">
  <si>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</si>
  <si>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</si>
  <si>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</si>
  <si>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</si>
  <si>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</si>
  <si>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</si>
  <si>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</si>
  <si>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</si>
  <si>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</si>
  <si>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</si>
  <si>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</si>
  <si>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</si>
  <si>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</si>
  <si>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</si>
  <si>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</si>
  <si>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</si>
  <si>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</si>
  <si>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</si>
  <si>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</si>
  <si>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</si>
  <si>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</si>
  <si>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</si>
  <si>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</si>
  <si>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</si>
  <si>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</si>
  <si>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</si>
  <si>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</si>
  <si>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</si>
  <si>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</si>
  <si>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</si>
  <si>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</si>
  <si>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</si>
  <si>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</si>
  <si>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</si>
  <si>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</si>
  <si>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</si>
  <si>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</si>
  <si>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</si>
  <si>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</si>
  <si>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</si>
  <si>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</si>
  <si>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</si>
  <si>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</si>
  <si>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</si>
  <si>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</si>
  <si>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</si>
  <si>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</si>
  <si>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</si>
  <si>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</si>
  <si>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</si>
  <si>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</si>
  <si>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</si>
  <si>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</si>
  <si>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</si>
  <si>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</si>
  <si>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</si>
  <si>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</si>
  <si>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</si>
  <si>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</si>
  <si>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</si>
  <si>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</si>
  <si>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</si>
  <si>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</si>
  <si>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</si>
  <si>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</si>
  <si>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</si>
  <si>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</si>
  <si>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</si>
  <si>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</si>
  <si>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</si>
  <si>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</si>
  <si>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</si>
  <si>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</si>
  <si>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</si>
  <si>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</si>
  <si>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</si>
  <si>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</si>
  <si>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</si>
  <si>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</si>
  <si>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</si>
  <si>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</si>
  <si>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</si>
  <si>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</si>
  <si>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</si>
  <si>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</si>
  <si>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</si>
  <si>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</si>
  <si>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</si>
  <si>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</si>
  <si>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</si>
  <si>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</si>
  <si>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</si>
  <si>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</si>
  <si>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高知県　いの町</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</si>
  <si>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</si>
  <si>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</si>
  <si>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</si>
  <si>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</si>
  <si>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</si>
  <si>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</si>
  <si>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</si>
  <si>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</si>
  <si>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</si>
  <si>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</si>
  <si>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管路の更新状況は、年度によりばらつきがあるが,基幹管路や病院・避難所等重要施設までの管路の耐震化を優先させるなど、地震等による被害をできるだけ少なくする工夫が必要である。
また、平成29年4月1日から簡易水道事業を統合するため、いの町全体の水道事業の中長期的な更新計画を策定し、老朽管路の更新や耐震化を進める。</t>
    <rPh sb="23" eb="25">
      <t>キカン</t>
    </rPh>
    <rPh sb="25" eb="27">
      <t>カンロ</t>
    </rPh>
    <rPh sb="28" eb="30">
      <t>ビョウイン</t>
    </rPh>
    <rPh sb="31" eb="34">
      <t>ヒナンショ</t>
    </rPh>
    <rPh sb="34" eb="35">
      <t>トウ</t>
    </rPh>
    <rPh sb="35" eb="37">
      <t>ジュウヨウ</t>
    </rPh>
    <rPh sb="37" eb="39">
      <t>シセツ</t>
    </rPh>
    <rPh sb="42" eb="44">
      <t>カンロ</t>
    </rPh>
    <rPh sb="45" eb="47">
      <t>タイシン</t>
    </rPh>
    <rPh sb="47" eb="48">
      <t>カ</t>
    </rPh>
    <rPh sb="49" eb="51">
      <t>ユウセン</t>
    </rPh>
    <rPh sb="57" eb="59">
      <t>ジシン</t>
    </rPh>
    <rPh sb="59" eb="60">
      <t>トウ</t>
    </rPh>
    <rPh sb="63" eb="65">
      <t>ヒガイ</t>
    </rPh>
    <rPh sb="71" eb="72">
      <t>スク</t>
    </rPh>
    <rPh sb="76" eb="78">
      <t>クフウ</t>
    </rPh>
    <rPh sb="79" eb="81">
      <t>ヒツヨウ</t>
    </rPh>
    <rPh sb="89" eb="91">
      <t>ヘイセイ</t>
    </rPh>
    <rPh sb="93" eb="94">
      <t>ネン</t>
    </rPh>
    <rPh sb="95" eb="96">
      <t>ガツ</t>
    </rPh>
    <rPh sb="97" eb="98">
      <t>ニチ</t>
    </rPh>
    <rPh sb="100" eb="102">
      <t>カンイ</t>
    </rPh>
    <rPh sb="102" eb="104">
      <t>スイドウ</t>
    </rPh>
    <rPh sb="104" eb="106">
      <t>ジギョウ</t>
    </rPh>
    <rPh sb="107" eb="109">
      <t>トウゴウ</t>
    </rPh>
    <rPh sb="116" eb="117">
      <t>マチ</t>
    </rPh>
    <rPh sb="117" eb="119">
      <t>ゼンタイ</t>
    </rPh>
    <rPh sb="120" eb="122">
      <t>スイドウ</t>
    </rPh>
    <rPh sb="122" eb="124">
      <t>ジギョウ</t>
    </rPh>
    <rPh sb="125" eb="129">
      <t>チュウチョウキテキ</t>
    </rPh>
    <rPh sb="130" eb="132">
      <t>コウシン</t>
    </rPh>
    <rPh sb="132" eb="134">
      <t>ケイカク</t>
    </rPh>
    <rPh sb="135" eb="137">
      <t>サクテイ</t>
    </rPh>
    <rPh sb="139" eb="141">
      <t>ロウキュウ</t>
    </rPh>
    <rPh sb="141" eb="142">
      <t>カン</t>
    </rPh>
    <rPh sb="142" eb="143">
      <t>ロ</t>
    </rPh>
    <rPh sb="144" eb="146">
      <t>コウシン</t>
    </rPh>
    <rPh sb="147" eb="149">
      <t>タイシン</t>
    </rPh>
    <rPh sb="149" eb="150">
      <t>カ</t>
    </rPh>
    <rPh sb="151" eb="152">
      <t>スス</t>
    </rPh>
    <phoneticPr fontId="4"/>
  </si>
  <si>
    <t>≪健全性≫
平成24年度から経常収支比率が100％を超え、単年度の収支の黒字を維持している。累積欠損金も発生していない。
しかし、料金回収率が100％を下回っており、給水に要する維持管理費用などを、水道料金で賄えていない状況である。
短期的な債務に対しての支払いに要する現金等の資金面については現状では問題はない。
しかし、依然として企業債残高が多額にのぼり、全国平均や類似団体に比して脆弱な財務体質となっている。
≪効率性≫
給水原価については、経費削減等の効率的な事業運営に努めてきた結果、減少傾向で推移している。
施設の利用率をみると、年々、減少しており、施設の配水能力に余力が生じている状況である。
老朽管路の布設替え等による漏水防止により、無効な水量を削減することで、有収率は上昇傾向にある。</t>
    <phoneticPr fontId="4"/>
  </si>
  <si>
    <t>水需要については、今後、人口増加は見込まれず、給水収益の減少は続くと考えられる。また、平成29年4月1日から簡易水道事業を水道事業へ経営統合することや、老朽化施設等の計画的な更新や耐震化を進めることで、企業債の償還も続き、経営状況は厳しくなると予測される。
今後は、安定的な事業運営を維持していくため、管路や設備の新規・更新需要等の将来試算と経営収支の見通しを踏まえ、適正な料金水準の設定を行い、徹底した経営の効率化に取り組み、サービスの向上に努め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</si>
</sst>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0.42</c:v>
                </c:pt>
                <c:pt idx="1">
                  <c:v>0.14000000000000001</c:v>
                </c:pt>
                <c:pt idx="2">
                  <c:v>0.38</c:v>
                </c:pt>
                <c:pt idx="3">
                  <c:v>0.1</c:v>
                </c:pt>
                <c:pt idx="4">
                  <c:v>15.2</c:v>
                </c:pt>
              </c:numCache>
            </c:numRef>
          </c:val>
        </c:ser>
        <c:dLbls>
          <c:showLegendKey val="0"/>
          <c:showVal val="0"/>
          <c:showCatName val="0"/>
          <c:showSerName val="0"/>
          <c:showPercent val="0"/>
          <c:showBubbleSize val="0"/>
        </c:dLbls>
        <c:gapWidth val="150"/>
        <c:axId val="99389440"/>
        <c:axId val="99414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0.78</c:v>
                </c:pt>
                <c:pt idx="1">
                  <c:v>0.67</c:v>
                </c:pt>
                <c:pt idx="2">
                  <c:v>0.67</c:v>
                </c:pt>
                <c:pt idx="3">
                  <c:v>0.66</c:v>
                </c:pt>
                <c:pt idx="4">
                  <c:v>0.99</c:v>
                </c:pt>
              </c:numCache>
            </c:numRef>
          </c:val>
          <c:smooth val="0"/>
        </c:ser>
        <c:dLbls>
          <c:showLegendKey val="0"/>
          <c:showVal val="0"/>
          <c:showCatName val="0"/>
          <c:showSerName val="0"/>
          <c:showPercent val="0"/>
          <c:showBubbleSize val="0"/>
        </c:dLbls>
        <c:marker val="1"/>
        <c:smooth val="0"/>
        <c:axId val="99389440"/>
        <c:axId val="99414016"/>
      </c:lineChart>
      <c:dateAx>
        <c:axId val="99389440"/>
        <c:scaling>
          <c:orientation val="minMax"/>
        </c:scaling>
        <c:delete val="1"/>
        <c:axPos val="b"/>
        <c:numFmt formatCode="ge" sourceLinked="1"/>
        <c:majorTickMark val="none"/>
        <c:minorTickMark val="none"/>
        <c:tickLblPos val="none"/>
        <c:crossAx val="99414016"/>
        <c:crosses val="autoZero"/>
        <c:auto val="1"/>
        <c:lblOffset val="100"/>
        <c:baseTimeUnit val="years"/>
      </c:dateAx>
      <c:valAx>
        <c:axId val="99414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38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51.1</c:v>
                </c:pt>
                <c:pt idx="1">
                  <c:v>46.34</c:v>
                </c:pt>
                <c:pt idx="2">
                  <c:v>47.01</c:v>
                </c:pt>
                <c:pt idx="3">
                  <c:v>45.22</c:v>
                </c:pt>
                <c:pt idx="4">
                  <c:v>43.45</c:v>
                </c:pt>
              </c:numCache>
            </c:numRef>
          </c:val>
        </c:ser>
        <c:dLbls>
          <c:showLegendKey val="0"/>
          <c:showVal val="0"/>
          <c:showCatName val="0"/>
          <c:showSerName val="0"/>
          <c:showPercent val="0"/>
          <c:showBubbleSize val="0"/>
        </c:dLbls>
        <c:gapWidth val="150"/>
        <c:axId val="129636992"/>
        <c:axId val="129659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55.84</c:v>
                </c:pt>
                <c:pt idx="1">
                  <c:v>55.68</c:v>
                </c:pt>
                <c:pt idx="2">
                  <c:v>55.64</c:v>
                </c:pt>
                <c:pt idx="3">
                  <c:v>55.13</c:v>
                </c:pt>
                <c:pt idx="4">
                  <c:v>54.77</c:v>
                </c:pt>
              </c:numCache>
            </c:numRef>
          </c:val>
          <c:smooth val="0"/>
        </c:ser>
        <c:dLbls>
          <c:showLegendKey val="0"/>
          <c:showVal val="0"/>
          <c:showCatName val="0"/>
          <c:showSerName val="0"/>
          <c:showPercent val="0"/>
          <c:showBubbleSize val="0"/>
        </c:dLbls>
        <c:marker val="1"/>
        <c:smooth val="0"/>
        <c:axId val="129636992"/>
        <c:axId val="129659264"/>
      </c:lineChart>
      <c:dateAx>
        <c:axId val="129636992"/>
        <c:scaling>
          <c:orientation val="minMax"/>
        </c:scaling>
        <c:delete val="1"/>
        <c:axPos val="b"/>
        <c:numFmt formatCode="ge" sourceLinked="1"/>
        <c:majorTickMark val="none"/>
        <c:minorTickMark val="none"/>
        <c:tickLblPos val="none"/>
        <c:crossAx val="129659264"/>
        <c:crosses val="autoZero"/>
        <c:auto val="1"/>
        <c:lblOffset val="100"/>
        <c:baseTimeUnit val="years"/>
      </c:dateAx>
      <c:valAx>
        <c:axId val="12965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63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76.3</c:v>
                </c:pt>
                <c:pt idx="1">
                  <c:v>82.88</c:v>
                </c:pt>
                <c:pt idx="2">
                  <c:v>82.11</c:v>
                </c:pt>
                <c:pt idx="3">
                  <c:v>83.01</c:v>
                </c:pt>
                <c:pt idx="4">
                  <c:v>84.13</c:v>
                </c:pt>
              </c:numCache>
            </c:numRef>
          </c:val>
        </c:ser>
        <c:dLbls>
          <c:showLegendKey val="0"/>
          <c:showVal val="0"/>
          <c:showCatName val="0"/>
          <c:showSerName val="0"/>
          <c:showPercent val="0"/>
          <c:showBubbleSize val="0"/>
        </c:dLbls>
        <c:gapWidth val="150"/>
        <c:axId val="129764352"/>
        <c:axId val="129778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83.11</c:v>
                </c:pt>
                <c:pt idx="1">
                  <c:v>83.18</c:v>
                </c:pt>
                <c:pt idx="2">
                  <c:v>83.09</c:v>
                </c:pt>
                <c:pt idx="3">
                  <c:v>83</c:v>
                </c:pt>
                <c:pt idx="4">
                  <c:v>82.89</c:v>
                </c:pt>
              </c:numCache>
            </c:numRef>
          </c:val>
          <c:smooth val="0"/>
        </c:ser>
        <c:dLbls>
          <c:showLegendKey val="0"/>
          <c:showVal val="0"/>
          <c:showCatName val="0"/>
          <c:showSerName val="0"/>
          <c:showPercent val="0"/>
          <c:showBubbleSize val="0"/>
        </c:dLbls>
        <c:marker val="1"/>
        <c:smooth val="0"/>
        <c:axId val="129764352"/>
        <c:axId val="129778432"/>
      </c:lineChart>
      <c:dateAx>
        <c:axId val="129764352"/>
        <c:scaling>
          <c:orientation val="minMax"/>
        </c:scaling>
        <c:delete val="1"/>
        <c:axPos val="b"/>
        <c:numFmt formatCode="ge" sourceLinked="1"/>
        <c:majorTickMark val="none"/>
        <c:minorTickMark val="none"/>
        <c:tickLblPos val="none"/>
        <c:crossAx val="129778432"/>
        <c:crosses val="autoZero"/>
        <c:auto val="1"/>
        <c:lblOffset val="100"/>
        <c:baseTimeUnit val="years"/>
      </c:dateAx>
      <c:valAx>
        <c:axId val="129778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76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8"/>
          <c:y val="0.15806945669028502"/>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99.47</c:v>
                </c:pt>
                <c:pt idx="1">
                  <c:v>100.55</c:v>
                </c:pt>
                <c:pt idx="2">
                  <c:v>102.26</c:v>
                </c:pt>
                <c:pt idx="3">
                  <c:v>102.12</c:v>
                </c:pt>
                <c:pt idx="4">
                  <c:v>104.44</c:v>
                </c:pt>
              </c:numCache>
            </c:numRef>
          </c:val>
        </c:ser>
        <c:dLbls>
          <c:showLegendKey val="0"/>
          <c:showVal val="0"/>
          <c:showCatName val="0"/>
          <c:showSerName val="0"/>
          <c:showPercent val="0"/>
          <c:showBubbleSize val="0"/>
        </c:dLbls>
        <c:gapWidth val="150"/>
        <c:axId val="99858688"/>
        <c:axId val="121085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107.37</c:v>
                </c:pt>
                <c:pt idx="1">
                  <c:v>107.57</c:v>
                </c:pt>
                <c:pt idx="2">
                  <c:v>106.55</c:v>
                </c:pt>
                <c:pt idx="3">
                  <c:v>110.01</c:v>
                </c:pt>
                <c:pt idx="4">
                  <c:v>111.21</c:v>
                </c:pt>
              </c:numCache>
            </c:numRef>
          </c:val>
          <c:smooth val="0"/>
        </c:ser>
        <c:dLbls>
          <c:showLegendKey val="0"/>
          <c:showVal val="0"/>
          <c:showCatName val="0"/>
          <c:showSerName val="0"/>
          <c:showPercent val="0"/>
          <c:showBubbleSize val="0"/>
        </c:dLbls>
        <c:marker val="1"/>
        <c:smooth val="0"/>
        <c:axId val="99858688"/>
        <c:axId val="121085952"/>
      </c:lineChart>
      <c:dateAx>
        <c:axId val="99858688"/>
        <c:scaling>
          <c:orientation val="minMax"/>
        </c:scaling>
        <c:delete val="1"/>
        <c:axPos val="b"/>
        <c:numFmt formatCode="ge" sourceLinked="1"/>
        <c:majorTickMark val="none"/>
        <c:minorTickMark val="none"/>
        <c:tickLblPos val="none"/>
        <c:crossAx val="121085952"/>
        <c:crosses val="autoZero"/>
        <c:auto val="1"/>
        <c:lblOffset val="100"/>
        <c:baseTimeUnit val="years"/>
      </c:dateAx>
      <c:valAx>
        <c:axId val="1210859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985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32" l="0.70000000000000062" r="0.70000000000000062" t="0.7500000000000123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35.520000000000003</c:v>
                </c:pt>
                <c:pt idx="1">
                  <c:v>37.21</c:v>
                </c:pt>
                <c:pt idx="2">
                  <c:v>38.6</c:v>
                </c:pt>
                <c:pt idx="3">
                  <c:v>54.39</c:v>
                </c:pt>
                <c:pt idx="4">
                  <c:v>55.88</c:v>
                </c:pt>
              </c:numCache>
            </c:numRef>
          </c:val>
        </c:ser>
        <c:dLbls>
          <c:showLegendKey val="0"/>
          <c:showVal val="0"/>
          <c:showCatName val="0"/>
          <c:showSerName val="0"/>
          <c:showPercent val="0"/>
          <c:showBubbleSize val="0"/>
        </c:dLbls>
        <c:gapWidth val="150"/>
        <c:axId val="121257984"/>
        <c:axId val="121273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37.090000000000003</c:v>
                </c:pt>
                <c:pt idx="1">
                  <c:v>38.07</c:v>
                </c:pt>
                <c:pt idx="2">
                  <c:v>39.06</c:v>
                </c:pt>
                <c:pt idx="3">
                  <c:v>46.66</c:v>
                </c:pt>
                <c:pt idx="4">
                  <c:v>47.46</c:v>
                </c:pt>
              </c:numCache>
            </c:numRef>
          </c:val>
          <c:smooth val="0"/>
        </c:ser>
        <c:dLbls>
          <c:showLegendKey val="0"/>
          <c:showVal val="0"/>
          <c:showCatName val="0"/>
          <c:showSerName val="0"/>
          <c:showPercent val="0"/>
          <c:showBubbleSize val="0"/>
        </c:dLbls>
        <c:marker val="1"/>
        <c:smooth val="0"/>
        <c:axId val="121257984"/>
        <c:axId val="121273728"/>
      </c:lineChart>
      <c:dateAx>
        <c:axId val="121257984"/>
        <c:scaling>
          <c:orientation val="minMax"/>
        </c:scaling>
        <c:delete val="1"/>
        <c:axPos val="b"/>
        <c:numFmt formatCode="ge" sourceLinked="1"/>
        <c:majorTickMark val="none"/>
        <c:minorTickMark val="none"/>
        <c:tickLblPos val="none"/>
        <c:crossAx val="121273728"/>
        <c:crosses val="autoZero"/>
        <c:auto val="1"/>
        <c:lblOffset val="100"/>
        <c:baseTimeUnit val="years"/>
      </c:dateAx>
      <c:valAx>
        <c:axId val="12127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25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10.62</c:v>
                </c:pt>
                <c:pt idx="1">
                  <c:v>12.33</c:v>
                </c:pt>
                <c:pt idx="2">
                  <c:v>15.45</c:v>
                </c:pt>
                <c:pt idx="3">
                  <c:v>15.94</c:v>
                </c:pt>
                <c:pt idx="4">
                  <c:v>1.18</c:v>
                </c:pt>
              </c:numCache>
            </c:numRef>
          </c:val>
        </c:ser>
        <c:dLbls>
          <c:showLegendKey val="0"/>
          <c:showVal val="0"/>
          <c:showCatName val="0"/>
          <c:showSerName val="0"/>
          <c:showPercent val="0"/>
          <c:showBubbleSize val="0"/>
        </c:dLbls>
        <c:gapWidth val="150"/>
        <c:axId val="126394752"/>
        <c:axId val="126396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6.63</c:v>
                </c:pt>
                <c:pt idx="1">
                  <c:v>7.73</c:v>
                </c:pt>
                <c:pt idx="2">
                  <c:v>8.8699999999999992</c:v>
                </c:pt>
                <c:pt idx="3">
                  <c:v>9.85</c:v>
                </c:pt>
                <c:pt idx="4">
                  <c:v>9.7100000000000009</c:v>
                </c:pt>
              </c:numCache>
            </c:numRef>
          </c:val>
          <c:smooth val="0"/>
        </c:ser>
        <c:dLbls>
          <c:showLegendKey val="0"/>
          <c:showVal val="0"/>
          <c:showCatName val="0"/>
          <c:showSerName val="0"/>
          <c:showPercent val="0"/>
          <c:showBubbleSize val="0"/>
        </c:dLbls>
        <c:marker val="1"/>
        <c:smooth val="0"/>
        <c:axId val="126394752"/>
        <c:axId val="126396288"/>
      </c:lineChart>
      <c:dateAx>
        <c:axId val="126394752"/>
        <c:scaling>
          <c:orientation val="minMax"/>
        </c:scaling>
        <c:delete val="1"/>
        <c:axPos val="b"/>
        <c:numFmt formatCode="ge" sourceLinked="1"/>
        <c:majorTickMark val="none"/>
        <c:minorTickMark val="none"/>
        <c:tickLblPos val="none"/>
        <c:crossAx val="126396288"/>
        <c:crosses val="autoZero"/>
        <c:auto val="1"/>
        <c:lblOffset val="100"/>
        <c:baseTimeUnit val="years"/>
      </c:dateAx>
      <c:valAx>
        <c:axId val="12639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39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formatCode="#,##0.00;&quot;△&quot;#,##0.00;&quot;-&quot;">
                  <c:v>0.56999999999999995</c:v>
                </c:pt>
                <c:pt idx="1">
                  <c:v>0</c:v>
                </c:pt>
                <c:pt idx="2">
                  <c:v>0</c:v>
                </c:pt>
                <c:pt idx="3">
                  <c:v>0</c:v>
                </c:pt>
                <c:pt idx="4">
                  <c:v>0</c:v>
                </c:pt>
              </c:numCache>
            </c:numRef>
          </c:val>
        </c:ser>
        <c:dLbls>
          <c:showLegendKey val="0"/>
          <c:showVal val="0"/>
          <c:showCatName val="0"/>
          <c:showSerName val="0"/>
          <c:showPercent val="0"/>
          <c:showBubbleSize val="0"/>
        </c:dLbls>
        <c:gapWidth val="150"/>
        <c:axId val="126460672"/>
        <c:axId val="126462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8.5</c:v>
                </c:pt>
                <c:pt idx="1">
                  <c:v>9.34</c:v>
                </c:pt>
                <c:pt idx="2">
                  <c:v>9.56</c:v>
                </c:pt>
                <c:pt idx="3">
                  <c:v>2.8</c:v>
                </c:pt>
                <c:pt idx="4">
                  <c:v>1.93</c:v>
                </c:pt>
              </c:numCache>
            </c:numRef>
          </c:val>
          <c:smooth val="0"/>
        </c:ser>
        <c:dLbls>
          <c:showLegendKey val="0"/>
          <c:showVal val="0"/>
          <c:showCatName val="0"/>
          <c:showSerName val="0"/>
          <c:showPercent val="0"/>
          <c:showBubbleSize val="0"/>
        </c:dLbls>
        <c:marker val="1"/>
        <c:smooth val="0"/>
        <c:axId val="126460672"/>
        <c:axId val="126462208"/>
      </c:lineChart>
      <c:dateAx>
        <c:axId val="126460672"/>
        <c:scaling>
          <c:orientation val="minMax"/>
        </c:scaling>
        <c:delete val="1"/>
        <c:axPos val="b"/>
        <c:numFmt formatCode="ge" sourceLinked="1"/>
        <c:majorTickMark val="none"/>
        <c:minorTickMark val="none"/>
        <c:tickLblPos val="none"/>
        <c:crossAx val="126462208"/>
        <c:crosses val="autoZero"/>
        <c:auto val="1"/>
        <c:lblOffset val="100"/>
        <c:baseTimeUnit val="years"/>
      </c:dateAx>
      <c:valAx>
        <c:axId val="1264622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6460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1645.84</c:v>
                </c:pt>
                <c:pt idx="1">
                  <c:v>2434.39</c:v>
                </c:pt>
                <c:pt idx="2">
                  <c:v>1677.88</c:v>
                </c:pt>
                <c:pt idx="3">
                  <c:v>478.38</c:v>
                </c:pt>
                <c:pt idx="4">
                  <c:v>477.55</c:v>
                </c:pt>
              </c:numCache>
            </c:numRef>
          </c:val>
        </c:ser>
        <c:dLbls>
          <c:showLegendKey val="0"/>
          <c:showVal val="0"/>
          <c:showCatName val="0"/>
          <c:showSerName val="0"/>
          <c:showPercent val="0"/>
          <c:showBubbleSize val="0"/>
        </c:dLbls>
        <c:gapWidth val="150"/>
        <c:axId val="126522496"/>
        <c:axId val="126524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995.5</c:v>
                </c:pt>
                <c:pt idx="1">
                  <c:v>915.5</c:v>
                </c:pt>
                <c:pt idx="2">
                  <c:v>963.24</c:v>
                </c:pt>
                <c:pt idx="3">
                  <c:v>381.53</c:v>
                </c:pt>
                <c:pt idx="4">
                  <c:v>391.54</c:v>
                </c:pt>
              </c:numCache>
            </c:numRef>
          </c:val>
          <c:smooth val="0"/>
        </c:ser>
        <c:dLbls>
          <c:showLegendKey val="0"/>
          <c:showVal val="0"/>
          <c:showCatName val="0"/>
          <c:showSerName val="0"/>
          <c:showPercent val="0"/>
          <c:showBubbleSize val="0"/>
        </c:dLbls>
        <c:marker val="1"/>
        <c:smooth val="0"/>
        <c:axId val="126522496"/>
        <c:axId val="126524032"/>
      </c:lineChart>
      <c:dateAx>
        <c:axId val="126522496"/>
        <c:scaling>
          <c:orientation val="minMax"/>
        </c:scaling>
        <c:delete val="1"/>
        <c:axPos val="b"/>
        <c:numFmt formatCode="ge" sourceLinked="1"/>
        <c:majorTickMark val="none"/>
        <c:minorTickMark val="none"/>
        <c:tickLblPos val="none"/>
        <c:crossAx val="126524032"/>
        <c:crosses val="autoZero"/>
        <c:auto val="1"/>
        <c:lblOffset val="100"/>
        <c:baseTimeUnit val="years"/>
      </c:dateAx>
      <c:valAx>
        <c:axId val="1265240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652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512.26</c:v>
                </c:pt>
                <c:pt idx="1">
                  <c:v>491.85</c:v>
                </c:pt>
                <c:pt idx="2">
                  <c:v>461.36</c:v>
                </c:pt>
                <c:pt idx="3">
                  <c:v>444.67</c:v>
                </c:pt>
                <c:pt idx="4">
                  <c:v>431.22</c:v>
                </c:pt>
              </c:numCache>
            </c:numRef>
          </c:val>
        </c:ser>
        <c:dLbls>
          <c:showLegendKey val="0"/>
          <c:showVal val="0"/>
          <c:showCatName val="0"/>
          <c:showSerName val="0"/>
          <c:showPercent val="0"/>
          <c:showBubbleSize val="0"/>
        </c:dLbls>
        <c:gapWidth val="150"/>
        <c:axId val="126608896"/>
        <c:axId val="126610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414.59</c:v>
                </c:pt>
                <c:pt idx="1">
                  <c:v>404.78</c:v>
                </c:pt>
                <c:pt idx="2">
                  <c:v>400.38</c:v>
                </c:pt>
                <c:pt idx="3">
                  <c:v>393.27</c:v>
                </c:pt>
                <c:pt idx="4">
                  <c:v>386.97</c:v>
                </c:pt>
              </c:numCache>
            </c:numRef>
          </c:val>
          <c:smooth val="0"/>
        </c:ser>
        <c:dLbls>
          <c:showLegendKey val="0"/>
          <c:showVal val="0"/>
          <c:showCatName val="0"/>
          <c:showSerName val="0"/>
          <c:showPercent val="0"/>
          <c:showBubbleSize val="0"/>
        </c:dLbls>
        <c:marker val="1"/>
        <c:smooth val="0"/>
        <c:axId val="126608896"/>
        <c:axId val="126610432"/>
      </c:lineChart>
      <c:dateAx>
        <c:axId val="126608896"/>
        <c:scaling>
          <c:orientation val="minMax"/>
        </c:scaling>
        <c:delete val="1"/>
        <c:axPos val="b"/>
        <c:numFmt formatCode="ge" sourceLinked="1"/>
        <c:majorTickMark val="none"/>
        <c:minorTickMark val="none"/>
        <c:tickLblPos val="none"/>
        <c:crossAx val="126610432"/>
        <c:crosses val="autoZero"/>
        <c:auto val="1"/>
        <c:lblOffset val="100"/>
        <c:baseTimeUnit val="years"/>
      </c:dateAx>
      <c:valAx>
        <c:axId val="1266104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6608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93.34</c:v>
                </c:pt>
                <c:pt idx="1">
                  <c:v>95.46</c:v>
                </c:pt>
                <c:pt idx="2">
                  <c:v>96.77</c:v>
                </c:pt>
                <c:pt idx="3">
                  <c:v>97.36</c:v>
                </c:pt>
                <c:pt idx="4">
                  <c:v>99.31</c:v>
                </c:pt>
              </c:numCache>
            </c:numRef>
          </c:val>
        </c:ser>
        <c:dLbls>
          <c:showLegendKey val="0"/>
          <c:showVal val="0"/>
          <c:showCatName val="0"/>
          <c:showSerName val="0"/>
          <c:showPercent val="0"/>
          <c:showBubbleSize val="0"/>
        </c:dLbls>
        <c:gapWidth val="150"/>
        <c:axId val="126879616"/>
        <c:axId val="126881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97.71</c:v>
                </c:pt>
                <c:pt idx="1">
                  <c:v>98.07</c:v>
                </c:pt>
                <c:pt idx="2">
                  <c:v>96.56</c:v>
                </c:pt>
                <c:pt idx="3">
                  <c:v>100.47</c:v>
                </c:pt>
                <c:pt idx="4">
                  <c:v>101.72</c:v>
                </c:pt>
              </c:numCache>
            </c:numRef>
          </c:val>
          <c:smooth val="0"/>
        </c:ser>
        <c:dLbls>
          <c:showLegendKey val="0"/>
          <c:showVal val="0"/>
          <c:showCatName val="0"/>
          <c:showSerName val="0"/>
          <c:showPercent val="0"/>
          <c:showBubbleSize val="0"/>
        </c:dLbls>
        <c:marker val="1"/>
        <c:smooth val="0"/>
        <c:axId val="126879616"/>
        <c:axId val="126881152"/>
      </c:lineChart>
      <c:dateAx>
        <c:axId val="126879616"/>
        <c:scaling>
          <c:orientation val="minMax"/>
        </c:scaling>
        <c:delete val="1"/>
        <c:axPos val="b"/>
        <c:numFmt formatCode="ge" sourceLinked="1"/>
        <c:majorTickMark val="none"/>
        <c:minorTickMark val="none"/>
        <c:tickLblPos val="none"/>
        <c:crossAx val="126881152"/>
        <c:crosses val="autoZero"/>
        <c:auto val="1"/>
        <c:lblOffset val="100"/>
        <c:baseTimeUnit val="years"/>
      </c:dateAx>
      <c:valAx>
        <c:axId val="12688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87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99.43</c:v>
                </c:pt>
                <c:pt idx="1">
                  <c:v>97.52</c:v>
                </c:pt>
                <c:pt idx="2">
                  <c:v>96.04</c:v>
                </c:pt>
                <c:pt idx="3">
                  <c:v>95.63</c:v>
                </c:pt>
                <c:pt idx="4">
                  <c:v>93.66</c:v>
                </c:pt>
              </c:numCache>
            </c:numRef>
          </c:val>
        </c:ser>
        <c:dLbls>
          <c:showLegendKey val="0"/>
          <c:showVal val="0"/>
          <c:showCatName val="0"/>
          <c:showSerName val="0"/>
          <c:showPercent val="0"/>
          <c:showBubbleSize val="0"/>
        </c:dLbls>
        <c:gapWidth val="150"/>
        <c:axId val="129485056"/>
        <c:axId val="129601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173.56</c:v>
                </c:pt>
                <c:pt idx="1">
                  <c:v>172.26</c:v>
                </c:pt>
                <c:pt idx="2">
                  <c:v>177.14</c:v>
                </c:pt>
                <c:pt idx="3">
                  <c:v>169.82</c:v>
                </c:pt>
                <c:pt idx="4">
                  <c:v>168.2</c:v>
                </c:pt>
              </c:numCache>
            </c:numRef>
          </c:val>
          <c:smooth val="0"/>
        </c:ser>
        <c:dLbls>
          <c:showLegendKey val="0"/>
          <c:showVal val="0"/>
          <c:showCatName val="0"/>
          <c:showSerName val="0"/>
          <c:showPercent val="0"/>
          <c:showBubbleSize val="0"/>
        </c:dLbls>
        <c:marker val="1"/>
        <c:smooth val="0"/>
        <c:axId val="129485056"/>
        <c:axId val="129601536"/>
      </c:lineChart>
      <c:dateAx>
        <c:axId val="129485056"/>
        <c:scaling>
          <c:orientation val="minMax"/>
        </c:scaling>
        <c:delete val="1"/>
        <c:axPos val="b"/>
        <c:numFmt formatCode="ge" sourceLinked="1"/>
        <c:majorTickMark val="none"/>
        <c:minorTickMark val="none"/>
        <c:tickLblPos val="none"/>
        <c:crossAx val="129601536"/>
        <c:crosses val="autoZero"/>
        <c:auto val="1"/>
        <c:lblOffset val="100"/>
        <c:baseTimeUnit val="years"/>
      </c:dateAx>
      <c:valAx>
        <c:axId val="129601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48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N1" zoomScale="60" zoomScaleNormal="60" workbookViewId="0">
      <selection activeCell="BL83" sqref="BL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高知県　いの町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A6</v>
      </c>
      <c r="AA8" s="72"/>
      <c r="AB8" s="72"/>
      <c r="AC8" s="72"/>
      <c r="AD8" s="72"/>
      <c r="AE8" s="72"/>
      <c r="AF8" s="72"/>
      <c r="AG8" s="73"/>
      <c r="AH8" s="3"/>
      <c r="AI8" s="74">
        <f>データ!Q6</f>
        <v>24076</v>
      </c>
      <c r="AJ8" s="75"/>
      <c r="AK8" s="75"/>
      <c r="AL8" s="75"/>
      <c r="AM8" s="75"/>
      <c r="AN8" s="75"/>
      <c r="AO8" s="75"/>
      <c r="AP8" s="76"/>
      <c r="AQ8" s="57">
        <f>データ!R6</f>
        <v>470.97</v>
      </c>
      <c r="AR8" s="57"/>
      <c r="AS8" s="57"/>
      <c r="AT8" s="57"/>
      <c r="AU8" s="57"/>
      <c r="AV8" s="57"/>
      <c r="AW8" s="57"/>
      <c r="AX8" s="57"/>
      <c r="AY8" s="57">
        <f>データ!S6</f>
        <v>51.12</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67.89</v>
      </c>
      <c r="K10" s="57"/>
      <c r="L10" s="57"/>
      <c r="M10" s="57"/>
      <c r="N10" s="57"/>
      <c r="O10" s="57"/>
      <c r="P10" s="57"/>
      <c r="Q10" s="57"/>
      <c r="R10" s="57">
        <f>データ!O6</f>
        <v>81.17</v>
      </c>
      <c r="S10" s="57"/>
      <c r="T10" s="57"/>
      <c r="U10" s="57"/>
      <c r="V10" s="57"/>
      <c r="W10" s="57"/>
      <c r="X10" s="57"/>
      <c r="Y10" s="57"/>
      <c r="Z10" s="65">
        <f>データ!P6</f>
        <v>1825</v>
      </c>
      <c r="AA10" s="65"/>
      <c r="AB10" s="65"/>
      <c r="AC10" s="65"/>
      <c r="AD10" s="65"/>
      <c r="AE10" s="65"/>
      <c r="AF10" s="65"/>
      <c r="AG10" s="65"/>
      <c r="AH10" s="2"/>
      <c r="AI10" s="65">
        <f>データ!T6</f>
        <v>19423</v>
      </c>
      <c r="AJ10" s="65"/>
      <c r="AK10" s="65"/>
      <c r="AL10" s="65"/>
      <c r="AM10" s="65"/>
      <c r="AN10" s="65"/>
      <c r="AO10" s="65"/>
      <c r="AP10" s="65"/>
      <c r="AQ10" s="57">
        <f>データ!U6</f>
        <v>12.28</v>
      </c>
      <c r="AR10" s="57"/>
      <c r="AS10" s="57"/>
      <c r="AT10" s="57"/>
      <c r="AU10" s="57"/>
      <c r="AV10" s="57"/>
      <c r="AW10" s="57"/>
      <c r="AX10" s="57"/>
      <c r="AY10" s="57">
        <f>データ!V6</f>
        <v>1581.68</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105</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393860</v>
      </c>
      <c r="D6" s="31">
        <f t="shared" si="3"/>
        <v>46</v>
      </c>
      <c r="E6" s="31">
        <f t="shared" si="3"/>
        <v>1</v>
      </c>
      <c r="F6" s="31">
        <f t="shared" si="3"/>
        <v>0</v>
      </c>
      <c r="G6" s="31">
        <f t="shared" si="3"/>
        <v>1</v>
      </c>
      <c r="H6" s="31" t="str">
        <f t="shared" si="3"/>
        <v>高知県　いの町</v>
      </c>
      <c r="I6" s="31" t="str">
        <f t="shared" si="3"/>
        <v>法適用</v>
      </c>
      <c r="J6" s="31" t="str">
        <f t="shared" si="3"/>
        <v>水道事業</v>
      </c>
      <c r="K6" s="31" t="str">
        <f t="shared" si="3"/>
        <v>末端給水事業</v>
      </c>
      <c r="L6" s="31" t="str">
        <f t="shared" si="3"/>
        <v>A6</v>
      </c>
      <c r="M6" s="32" t="str">
        <f t="shared" si="3"/>
        <v>-</v>
      </c>
      <c r="N6" s="32">
        <f t="shared" si="3"/>
        <v>67.89</v>
      </c>
      <c r="O6" s="32">
        <f t="shared" si="3"/>
        <v>81.17</v>
      </c>
      <c r="P6" s="32">
        <f t="shared" si="3"/>
        <v>1825</v>
      </c>
      <c r="Q6" s="32">
        <f t="shared" si="3"/>
        <v>24076</v>
      </c>
      <c r="R6" s="32">
        <f t="shared" si="3"/>
        <v>470.97</v>
      </c>
      <c r="S6" s="32">
        <f t="shared" si="3"/>
        <v>51.12</v>
      </c>
      <c r="T6" s="32">
        <f t="shared" si="3"/>
        <v>19423</v>
      </c>
      <c r="U6" s="32">
        <f t="shared" si="3"/>
        <v>12.28</v>
      </c>
      <c r="V6" s="32">
        <f t="shared" si="3"/>
        <v>1581.68</v>
      </c>
      <c r="W6" s="33">
        <f>IF(W7="",NA(),W7)</f>
        <v>99.47</v>
      </c>
      <c r="X6" s="33">
        <f t="shared" ref="X6:AF6" si="4">IF(X7="",NA(),X7)</f>
        <v>100.55</v>
      </c>
      <c r="Y6" s="33">
        <f t="shared" si="4"/>
        <v>102.26</v>
      </c>
      <c r="Z6" s="33">
        <f t="shared" si="4"/>
        <v>102.12</v>
      </c>
      <c r="AA6" s="33">
        <f t="shared" si="4"/>
        <v>104.44</v>
      </c>
      <c r="AB6" s="33">
        <f t="shared" si="4"/>
        <v>107.37</v>
      </c>
      <c r="AC6" s="33">
        <f t="shared" si="4"/>
        <v>107.57</v>
      </c>
      <c r="AD6" s="33">
        <f t="shared" si="4"/>
        <v>106.55</v>
      </c>
      <c r="AE6" s="33">
        <f t="shared" si="4"/>
        <v>110.01</v>
      </c>
      <c r="AF6" s="33">
        <f t="shared" si="4"/>
        <v>111.21</v>
      </c>
      <c r="AG6" s="32" t="str">
        <f>IF(AG7="","",IF(AG7="-","【-】","【"&amp;SUBSTITUTE(TEXT(AG7,"#,##0.00"),"-","△")&amp;"】"))</f>
        <v>【113.56】</v>
      </c>
      <c r="AH6" s="33">
        <f>IF(AH7="",NA(),AH7)</f>
        <v>0.56999999999999995</v>
      </c>
      <c r="AI6" s="32">
        <f t="shared" ref="AI6:AQ6" si="5">IF(AI7="",NA(),AI7)</f>
        <v>0</v>
      </c>
      <c r="AJ6" s="32">
        <f t="shared" si="5"/>
        <v>0</v>
      </c>
      <c r="AK6" s="32">
        <f t="shared" si="5"/>
        <v>0</v>
      </c>
      <c r="AL6" s="32">
        <f t="shared" si="5"/>
        <v>0</v>
      </c>
      <c r="AM6" s="33">
        <f t="shared" si="5"/>
        <v>8.5</v>
      </c>
      <c r="AN6" s="33">
        <f t="shared" si="5"/>
        <v>9.34</v>
      </c>
      <c r="AO6" s="33">
        <f t="shared" si="5"/>
        <v>9.56</v>
      </c>
      <c r="AP6" s="33">
        <f t="shared" si="5"/>
        <v>2.8</v>
      </c>
      <c r="AQ6" s="33">
        <f t="shared" si="5"/>
        <v>1.93</v>
      </c>
      <c r="AR6" s="32" t="str">
        <f>IF(AR7="","",IF(AR7="-","【-】","【"&amp;SUBSTITUTE(TEXT(AR7,"#,##0.00"),"-","△")&amp;"】"))</f>
        <v>【0.87】</v>
      </c>
      <c r="AS6" s="33">
        <f>IF(AS7="",NA(),AS7)</f>
        <v>1645.84</v>
      </c>
      <c r="AT6" s="33">
        <f t="shared" ref="AT6:BB6" si="6">IF(AT7="",NA(),AT7)</f>
        <v>2434.39</v>
      </c>
      <c r="AU6" s="33">
        <f t="shared" si="6"/>
        <v>1677.88</v>
      </c>
      <c r="AV6" s="33">
        <f t="shared" si="6"/>
        <v>478.38</v>
      </c>
      <c r="AW6" s="33">
        <f t="shared" si="6"/>
        <v>477.55</v>
      </c>
      <c r="AX6" s="33">
        <f t="shared" si="6"/>
        <v>995.5</v>
      </c>
      <c r="AY6" s="33">
        <f t="shared" si="6"/>
        <v>915.5</v>
      </c>
      <c r="AZ6" s="33">
        <f t="shared" si="6"/>
        <v>963.24</v>
      </c>
      <c r="BA6" s="33">
        <f t="shared" si="6"/>
        <v>381.53</v>
      </c>
      <c r="BB6" s="33">
        <f t="shared" si="6"/>
        <v>391.54</v>
      </c>
      <c r="BC6" s="32" t="str">
        <f>IF(BC7="","",IF(BC7="-","【-】","【"&amp;SUBSTITUTE(TEXT(BC7,"#,##0.00"),"-","△")&amp;"】"))</f>
        <v>【262.74】</v>
      </c>
      <c r="BD6" s="33">
        <f>IF(BD7="",NA(),BD7)</f>
        <v>512.26</v>
      </c>
      <c r="BE6" s="33">
        <f t="shared" ref="BE6:BM6" si="7">IF(BE7="",NA(),BE7)</f>
        <v>491.85</v>
      </c>
      <c r="BF6" s="33">
        <f t="shared" si="7"/>
        <v>461.36</v>
      </c>
      <c r="BG6" s="33">
        <f t="shared" si="7"/>
        <v>444.67</v>
      </c>
      <c r="BH6" s="33">
        <f t="shared" si="7"/>
        <v>431.22</v>
      </c>
      <c r="BI6" s="33">
        <f t="shared" si="7"/>
        <v>414.59</v>
      </c>
      <c r="BJ6" s="33">
        <f t="shared" si="7"/>
        <v>404.78</v>
      </c>
      <c r="BK6" s="33">
        <f t="shared" si="7"/>
        <v>400.38</v>
      </c>
      <c r="BL6" s="33">
        <f t="shared" si="7"/>
        <v>393.27</v>
      </c>
      <c r="BM6" s="33">
        <f t="shared" si="7"/>
        <v>386.97</v>
      </c>
      <c r="BN6" s="32" t="str">
        <f>IF(BN7="","",IF(BN7="-","【-】","【"&amp;SUBSTITUTE(TEXT(BN7,"#,##0.00"),"-","△")&amp;"】"))</f>
        <v>【276.38】</v>
      </c>
      <c r="BO6" s="33">
        <f>IF(BO7="",NA(),BO7)</f>
        <v>93.34</v>
      </c>
      <c r="BP6" s="33">
        <f t="shared" ref="BP6:BX6" si="8">IF(BP7="",NA(),BP7)</f>
        <v>95.46</v>
      </c>
      <c r="BQ6" s="33">
        <f t="shared" si="8"/>
        <v>96.77</v>
      </c>
      <c r="BR6" s="33">
        <f t="shared" si="8"/>
        <v>97.36</v>
      </c>
      <c r="BS6" s="33">
        <f t="shared" si="8"/>
        <v>99.31</v>
      </c>
      <c r="BT6" s="33">
        <f t="shared" si="8"/>
        <v>97.71</v>
      </c>
      <c r="BU6" s="33">
        <f t="shared" si="8"/>
        <v>98.07</v>
      </c>
      <c r="BV6" s="33">
        <f t="shared" si="8"/>
        <v>96.56</v>
      </c>
      <c r="BW6" s="33">
        <f t="shared" si="8"/>
        <v>100.47</v>
      </c>
      <c r="BX6" s="33">
        <f t="shared" si="8"/>
        <v>101.72</v>
      </c>
      <c r="BY6" s="32" t="str">
        <f>IF(BY7="","",IF(BY7="-","【-】","【"&amp;SUBSTITUTE(TEXT(BY7,"#,##0.00"),"-","△")&amp;"】"))</f>
        <v>【104.99】</v>
      </c>
      <c r="BZ6" s="33">
        <f>IF(BZ7="",NA(),BZ7)</f>
        <v>99.43</v>
      </c>
      <c r="CA6" s="33">
        <f t="shared" ref="CA6:CI6" si="9">IF(CA7="",NA(),CA7)</f>
        <v>97.52</v>
      </c>
      <c r="CB6" s="33">
        <f t="shared" si="9"/>
        <v>96.04</v>
      </c>
      <c r="CC6" s="33">
        <f t="shared" si="9"/>
        <v>95.63</v>
      </c>
      <c r="CD6" s="33">
        <f t="shared" si="9"/>
        <v>93.66</v>
      </c>
      <c r="CE6" s="33">
        <f t="shared" si="9"/>
        <v>173.56</v>
      </c>
      <c r="CF6" s="33">
        <f t="shared" si="9"/>
        <v>172.26</v>
      </c>
      <c r="CG6" s="33">
        <f t="shared" si="9"/>
        <v>177.14</v>
      </c>
      <c r="CH6" s="33">
        <f t="shared" si="9"/>
        <v>169.82</v>
      </c>
      <c r="CI6" s="33">
        <f t="shared" si="9"/>
        <v>168.2</v>
      </c>
      <c r="CJ6" s="32" t="str">
        <f>IF(CJ7="","",IF(CJ7="-","【-】","【"&amp;SUBSTITUTE(TEXT(CJ7,"#,##0.00"),"-","△")&amp;"】"))</f>
        <v>【163.72】</v>
      </c>
      <c r="CK6" s="33">
        <f>IF(CK7="",NA(),CK7)</f>
        <v>51.1</v>
      </c>
      <c r="CL6" s="33">
        <f t="shared" ref="CL6:CT6" si="10">IF(CL7="",NA(),CL7)</f>
        <v>46.34</v>
      </c>
      <c r="CM6" s="33">
        <f t="shared" si="10"/>
        <v>47.01</v>
      </c>
      <c r="CN6" s="33">
        <f t="shared" si="10"/>
        <v>45.22</v>
      </c>
      <c r="CO6" s="33">
        <f t="shared" si="10"/>
        <v>43.45</v>
      </c>
      <c r="CP6" s="33">
        <f t="shared" si="10"/>
        <v>55.84</v>
      </c>
      <c r="CQ6" s="33">
        <f t="shared" si="10"/>
        <v>55.68</v>
      </c>
      <c r="CR6" s="33">
        <f t="shared" si="10"/>
        <v>55.64</v>
      </c>
      <c r="CS6" s="33">
        <f t="shared" si="10"/>
        <v>55.13</v>
      </c>
      <c r="CT6" s="33">
        <f t="shared" si="10"/>
        <v>54.77</v>
      </c>
      <c r="CU6" s="32" t="str">
        <f>IF(CU7="","",IF(CU7="-","【-】","【"&amp;SUBSTITUTE(TEXT(CU7,"#,##0.00"),"-","△")&amp;"】"))</f>
        <v>【59.76】</v>
      </c>
      <c r="CV6" s="33">
        <f>IF(CV7="",NA(),CV7)</f>
        <v>76.3</v>
      </c>
      <c r="CW6" s="33">
        <f t="shared" ref="CW6:DE6" si="11">IF(CW7="",NA(),CW7)</f>
        <v>82.88</v>
      </c>
      <c r="CX6" s="33">
        <f t="shared" si="11"/>
        <v>82.11</v>
      </c>
      <c r="CY6" s="33">
        <f t="shared" si="11"/>
        <v>83.01</v>
      </c>
      <c r="CZ6" s="33">
        <f t="shared" si="11"/>
        <v>84.13</v>
      </c>
      <c r="DA6" s="33">
        <f t="shared" si="11"/>
        <v>83.11</v>
      </c>
      <c r="DB6" s="33">
        <f t="shared" si="11"/>
        <v>83.18</v>
      </c>
      <c r="DC6" s="33">
        <f t="shared" si="11"/>
        <v>83.09</v>
      </c>
      <c r="DD6" s="33">
        <f t="shared" si="11"/>
        <v>83</v>
      </c>
      <c r="DE6" s="33">
        <f t="shared" si="11"/>
        <v>82.89</v>
      </c>
      <c r="DF6" s="32" t="str">
        <f>IF(DF7="","",IF(DF7="-","【-】","【"&amp;SUBSTITUTE(TEXT(DF7,"#,##0.00"),"-","△")&amp;"】"))</f>
        <v>【89.95】</v>
      </c>
      <c r="DG6" s="33">
        <f>IF(DG7="",NA(),DG7)</f>
        <v>35.520000000000003</v>
      </c>
      <c r="DH6" s="33">
        <f t="shared" ref="DH6:DP6" si="12">IF(DH7="",NA(),DH7)</f>
        <v>37.21</v>
      </c>
      <c r="DI6" s="33">
        <f t="shared" si="12"/>
        <v>38.6</v>
      </c>
      <c r="DJ6" s="33">
        <f t="shared" si="12"/>
        <v>54.39</v>
      </c>
      <c r="DK6" s="33">
        <f t="shared" si="12"/>
        <v>55.88</v>
      </c>
      <c r="DL6" s="33">
        <f t="shared" si="12"/>
        <v>37.090000000000003</v>
      </c>
      <c r="DM6" s="33">
        <f t="shared" si="12"/>
        <v>38.07</v>
      </c>
      <c r="DN6" s="33">
        <f t="shared" si="12"/>
        <v>39.06</v>
      </c>
      <c r="DO6" s="33">
        <f t="shared" si="12"/>
        <v>46.66</v>
      </c>
      <c r="DP6" s="33">
        <f t="shared" si="12"/>
        <v>47.46</v>
      </c>
      <c r="DQ6" s="32" t="str">
        <f>IF(DQ7="","",IF(DQ7="-","【-】","【"&amp;SUBSTITUTE(TEXT(DQ7,"#,##0.00"),"-","△")&amp;"】"))</f>
        <v>【47.18】</v>
      </c>
      <c r="DR6" s="33">
        <f>IF(DR7="",NA(),DR7)</f>
        <v>10.62</v>
      </c>
      <c r="DS6" s="33">
        <f t="shared" ref="DS6:EA6" si="13">IF(DS7="",NA(),DS7)</f>
        <v>12.33</v>
      </c>
      <c r="DT6" s="33">
        <f t="shared" si="13"/>
        <v>15.45</v>
      </c>
      <c r="DU6" s="33">
        <f t="shared" si="13"/>
        <v>15.94</v>
      </c>
      <c r="DV6" s="33">
        <f t="shared" si="13"/>
        <v>1.18</v>
      </c>
      <c r="DW6" s="33">
        <f t="shared" si="13"/>
        <v>6.63</v>
      </c>
      <c r="DX6" s="33">
        <f t="shared" si="13"/>
        <v>7.73</v>
      </c>
      <c r="DY6" s="33">
        <f t="shared" si="13"/>
        <v>8.8699999999999992</v>
      </c>
      <c r="DZ6" s="33">
        <f t="shared" si="13"/>
        <v>9.85</v>
      </c>
      <c r="EA6" s="33">
        <f t="shared" si="13"/>
        <v>9.7100000000000009</v>
      </c>
      <c r="EB6" s="32" t="str">
        <f>IF(EB7="","",IF(EB7="-","【-】","【"&amp;SUBSTITUTE(TEXT(EB7,"#,##0.00"),"-","△")&amp;"】"))</f>
        <v>【13.18】</v>
      </c>
      <c r="EC6" s="33">
        <f>IF(EC7="",NA(),EC7)</f>
        <v>0.42</v>
      </c>
      <c r="ED6" s="33">
        <f t="shared" ref="ED6:EL6" si="14">IF(ED7="",NA(),ED7)</f>
        <v>0.14000000000000001</v>
      </c>
      <c r="EE6" s="33">
        <f t="shared" si="14"/>
        <v>0.38</v>
      </c>
      <c r="EF6" s="33">
        <f t="shared" si="14"/>
        <v>0.1</v>
      </c>
      <c r="EG6" s="33">
        <f t="shared" si="14"/>
        <v>15.2</v>
      </c>
      <c r="EH6" s="33">
        <f t="shared" si="14"/>
        <v>0.78</v>
      </c>
      <c r="EI6" s="33">
        <f t="shared" si="14"/>
        <v>0.67</v>
      </c>
      <c r="EJ6" s="33">
        <f t="shared" si="14"/>
        <v>0.67</v>
      </c>
      <c r="EK6" s="33">
        <f t="shared" si="14"/>
        <v>0.66</v>
      </c>
      <c r="EL6" s="33">
        <f t="shared" si="14"/>
        <v>0.99</v>
      </c>
      <c r="EM6" s="32" t="str">
        <f>IF(EM7="","",IF(EM7="-","【-】","【"&amp;SUBSTITUTE(TEXT(EM7,"#,##0.00"),"-","△")&amp;"】"))</f>
        <v>【0.85】</v>
      </c>
    </row>
    <row r="7" spans="1:143" s="34" customFormat="1">
      <c r="A7" s="26"/>
      <c r="B7" s="35">
        <v>2015</v>
      </c>
      <c r="C7" s="35">
        <v>393860</v>
      </c>
      <c r="D7" s="35">
        <v>46</v>
      </c>
      <c r="E7" s="35">
        <v>1</v>
      </c>
      <c r="F7" s="35">
        <v>0</v>
      </c>
      <c r="G7" s="35">
        <v>1</v>
      </c>
      <c r="H7" s="35" t="s">
        <v>93</v>
      </c>
      <c r="I7" s="35" t="s">
        <v>94</v>
      </c>
      <c r="J7" s="35" t="s">
        <v>95</v>
      </c>
      <c r="K7" s="35" t="s">
        <v>96</v>
      </c>
      <c r="L7" s="35" t="s">
        <v>97</v>
      </c>
      <c r="M7" s="36" t="s">
        <v>98</v>
      </c>
      <c r="N7" s="36">
        <v>67.89</v>
      </c>
      <c r="O7" s="36">
        <v>81.17</v>
      </c>
      <c r="P7" s="36">
        <v>1825</v>
      </c>
      <c r="Q7" s="36">
        <v>24076</v>
      </c>
      <c r="R7" s="36">
        <v>470.97</v>
      </c>
      <c r="S7" s="36">
        <v>51.12</v>
      </c>
      <c r="T7" s="36">
        <v>19423</v>
      </c>
      <c r="U7" s="36">
        <v>12.28</v>
      </c>
      <c r="V7" s="36">
        <v>1581.68</v>
      </c>
      <c r="W7" s="36">
        <v>99.47</v>
      </c>
      <c r="X7" s="36">
        <v>100.55</v>
      </c>
      <c r="Y7" s="36">
        <v>102.26</v>
      </c>
      <c r="Z7" s="36">
        <v>102.12</v>
      </c>
      <c r="AA7" s="36">
        <v>104.44</v>
      </c>
      <c r="AB7" s="36">
        <v>107.37</v>
      </c>
      <c r="AC7" s="36">
        <v>107.57</v>
      </c>
      <c r="AD7" s="36">
        <v>106.55</v>
      </c>
      <c r="AE7" s="36">
        <v>110.01</v>
      </c>
      <c r="AF7" s="36">
        <v>111.21</v>
      </c>
      <c r="AG7" s="36">
        <v>113.56</v>
      </c>
      <c r="AH7" s="36">
        <v>0.56999999999999995</v>
      </c>
      <c r="AI7" s="36">
        <v>0</v>
      </c>
      <c r="AJ7" s="36">
        <v>0</v>
      </c>
      <c r="AK7" s="36">
        <v>0</v>
      </c>
      <c r="AL7" s="36">
        <v>0</v>
      </c>
      <c r="AM7" s="36">
        <v>8.5</v>
      </c>
      <c r="AN7" s="36">
        <v>9.34</v>
      </c>
      <c r="AO7" s="36">
        <v>9.56</v>
      </c>
      <c r="AP7" s="36">
        <v>2.8</v>
      </c>
      <c r="AQ7" s="36">
        <v>1.93</v>
      </c>
      <c r="AR7" s="36">
        <v>0.87</v>
      </c>
      <c r="AS7" s="36">
        <v>1645.84</v>
      </c>
      <c r="AT7" s="36">
        <v>2434.39</v>
      </c>
      <c r="AU7" s="36">
        <v>1677.88</v>
      </c>
      <c r="AV7" s="36">
        <v>478.38</v>
      </c>
      <c r="AW7" s="36">
        <v>477.55</v>
      </c>
      <c r="AX7" s="36">
        <v>995.5</v>
      </c>
      <c r="AY7" s="36">
        <v>915.5</v>
      </c>
      <c r="AZ7" s="36">
        <v>963.24</v>
      </c>
      <c r="BA7" s="36">
        <v>381.53</v>
      </c>
      <c r="BB7" s="36">
        <v>391.54</v>
      </c>
      <c r="BC7" s="36">
        <v>262.74</v>
      </c>
      <c r="BD7" s="36">
        <v>512.26</v>
      </c>
      <c r="BE7" s="36">
        <v>491.85</v>
      </c>
      <c r="BF7" s="36">
        <v>461.36</v>
      </c>
      <c r="BG7" s="36">
        <v>444.67</v>
      </c>
      <c r="BH7" s="36">
        <v>431.22</v>
      </c>
      <c r="BI7" s="36">
        <v>414.59</v>
      </c>
      <c r="BJ7" s="36">
        <v>404.78</v>
      </c>
      <c r="BK7" s="36">
        <v>400.38</v>
      </c>
      <c r="BL7" s="36">
        <v>393.27</v>
      </c>
      <c r="BM7" s="36">
        <v>386.97</v>
      </c>
      <c r="BN7" s="36">
        <v>276.38</v>
      </c>
      <c r="BO7" s="36">
        <v>93.34</v>
      </c>
      <c r="BP7" s="36">
        <v>95.46</v>
      </c>
      <c r="BQ7" s="36">
        <v>96.77</v>
      </c>
      <c r="BR7" s="36">
        <v>97.36</v>
      </c>
      <c r="BS7" s="36">
        <v>99.31</v>
      </c>
      <c r="BT7" s="36">
        <v>97.71</v>
      </c>
      <c r="BU7" s="36">
        <v>98.07</v>
      </c>
      <c r="BV7" s="36">
        <v>96.56</v>
      </c>
      <c r="BW7" s="36">
        <v>100.47</v>
      </c>
      <c r="BX7" s="36">
        <v>101.72</v>
      </c>
      <c r="BY7" s="36">
        <v>104.99</v>
      </c>
      <c r="BZ7" s="36">
        <v>99.43</v>
      </c>
      <c r="CA7" s="36">
        <v>97.52</v>
      </c>
      <c r="CB7" s="36">
        <v>96.04</v>
      </c>
      <c r="CC7" s="36">
        <v>95.63</v>
      </c>
      <c r="CD7" s="36">
        <v>93.66</v>
      </c>
      <c r="CE7" s="36">
        <v>173.56</v>
      </c>
      <c r="CF7" s="36">
        <v>172.26</v>
      </c>
      <c r="CG7" s="36">
        <v>177.14</v>
      </c>
      <c r="CH7" s="36">
        <v>169.82</v>
      </c>
      <c r="CI7" s="36">
        <v>168.2</v>
      </c>
      <c r="CJ7" s="36">
        <v>163.72</v>
      </c>
      <c r="CK7" s="36">
        <v>51.1</v>
      </c>
      <c r="CL7" s="36">
        <v>46.34</v>
      </c>
      <c r="CM7" s="36">
        <v>47.01</v>
      </c>
      <c r="CN7" s="36">
        <v>45.22</v>
      </c>
      <c r="CO7" s="36">
        <v>43.45</v>
      </c>
      <c r="CP7" s="36">
        <v>55.84</v>
      </c>
      <c r="CQ7" s="36">
        <v>55.68</v>
      </c>
      <c r="CR7" s="36">
        <v>55.64</v>
      </c>
      <c r="CS7" s="36">
        <v>55.13</v>
      </c>
      <c r="CT7" s="36">
        <v>54.77</v>
      </c>
      <c r="CU7" s="36">
        <v>59.76</v>
      </c>
      <c r="CV7" s="36">
        <v>76.3</v>
      </c>
      <c r="CW7" s="36">
        <v>82.88</v>
      </c>
      <c r="CX7" s="36">
        <v>82.11</v>
      </c>
      <c r="CY7" s="36">
        <v>83.01</v>
      </c>
      <c r="CZ7" s="36">
        <v>84.13</v>
      </c>
      <c r="DA7" s="36">
        <v>83.11</v>
      </c>
      <c r="DB7" s="36">
        <v>83.18</v>
      </c>
      <c r="DC7" s="36">
        <v>83.09</v>
      </c>
      <c r="DD7" s="36">
        <v>83</v>
      </c>
      <c r="DE7" s="36">
        <v>82.89</v>
      </c>
      <c r="DF7" s="36">
        <v>89.95</v>
      </c>
      <c r="DG7" s="36">
        <v>35.520000000000003</v>
      </c>
      <c r="DH7" s="36">
        <v>37.21</v>
      </c>
      <c r="DI7" s="36">
        <v>38.6</v>
      </c>
      <c r="DJ7" s="36">
        <v>54.39</v>
      </c>
      <c r="DK7" s="36">
        <v>55.88</v>
      </c>
      <c r="DL7" s="36">
        <v>37.090000000000003</v>
      </c>
      <c r="DM7" s="36">
        <v>38.07</v>
      </c>
      <c r="DN7" s="36">
        <v>39.06</v>
      </c>
      <c r="DO7" s="36">
        <v>46.66</v>
      </c>
      <c r="DP7" s="36">
        <v>47.46</v>
      </c>
      <c r="DQ7" s="36">
        <v>47.18</v>
      </c>
      <c r="DR7" s="36">
        <v>10.62</v>
      </c>
      <c r="DS7" s="36">
        <v>12.33</v>
      </c>
      <c r="DT7" s="36">
        <v>15.45</v>
      </c>
      <c r="DU7" s="36">
        <v>15.94</v>
      </c>
      <c r="DV7" s="36">
        <v>1.18</v>
      </c>
      <c r="DW7" s="36">
        <v>6.63</v>
      </c>
      <c r="DX7" s="36">
        <v>7.73</v>
      </c>
      <c r="DY7" s="36">
        <v>8.8699999999999992</v>
      </c>
      <c r="DZ7" s="36">
        <v>9.85</v>
      </c>
      <c r="EA7" s="36">
        <v>9.7100000000000009</v>
      </c>
      <c r="EB7" s="36">
        <v>13.18</v>
      </c>
      <c r="EC7" s="36">
        <v>0.42</v>
      </c>
      <c r="ED7" s="36">
        <v>0.14000000000000001</v>
      </c>
      <c r="EE7" s="36">
        <v>0.38</v>
      </c>
      <c r="EF7" s="36">
        <v>0.1</v>
      </c>
      <c r="EG7" s="36">
        <v>15.2</v>
      </c>
      <c r="EH7" s="36">
        <v>0.78</v>
      </c>
      <c r="EI7" s="36">
        <v>0.67</v>
      </c>
      <c r="EJ7" s="36">
        <v>0.67</v>
      </c>
      <c r="EK7" s="36">
        <v>0.66</v>
      </c>
      <c r="EL7" s="36">
        <v>0.99</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島崎　えりあ</cp:lastModifiedBy>
  <cp:lastPrinted>2017-02-27T02:14:01Z</cp:lastPrinted>
  <dcterms:created xsi:type="dcterms:W3CDTF">2017-02-01T08:48:50Z</dcterms:created>
  <dcterms:modified xsi:type="dcterms:W3CDTF">2018-03-20T08:32:13Z</dcterms:modified>
</cp:coreProperties>
</file>