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450" yWindow="-30" windowWidth="19020" windowHeight="15555"/>
  </bookViews>
  <sheets>
    <sheet name="入力シート" sheetId="1" r:id="rId1"/>
    <sheet name="出力シート" sheetId="2" r:id="rId2"/>
  </sheets>
  <definedNames>
    <definedName name="_xlnm.Print_Area" localSheetId="1">出力シート!$A$1:$K$527</definedName>
    <definedName name="_xlnm.Print_Area" localSheetId="0">入力シート!$A$1:$J$311</definedName>
  </definedNames>
  <calcPr calcId="145621"/>
</workbook>
</file>

<file path=xl/calcChain.xml><?xml version="1.0" encoding="utf-8"?>
<calcChain xmlns="http://schemas.openxmlformats.org/spreadsheetml/2006/main">
  <c r="C163" i="2" l="1"/>
  <c r="C152" i="2"/>
  <c r="B339" i="2" l="1"/>
  <c r="B333" i="2"/>
  <c r="C236" i="2"/>
  <c r="C235" i="2"/>
  <c r="D223" i="2"/>
  <c r="C155" i="2" l="1"/>
  <c r="I277" i="2"/>
  <c r="D204" i="2"/>
  <c r="E222" i="2"/>
  <c r="D222" i="2"/>
  <c r="I28" i="1" l="1"/>
  <c r="E28" i="1"/>
  <c r="M460" i="2" l="1"/>
  <c r="M456" i="2"/>
  <c r="M454" i="2"/>
  <c r="M452" i="2"/>
  <c r="M448" i="2"/>
  <c r="M445" i="2"/>
  <c r="I275" i="2" l="1"/>
  <c r="E437" i="2" l="1"/>
  <c r="E394" i="2"/>
  <c r="E393" i="2"/>
  <c r="B335" i="2"/>
  <c r="I258" i="2"/>
  <c r="F258" i="2"/>
  <c r="D258" i="2"/>
  <c r="A258" i="2"/>
  <c r="I257" i="2"/>
  <c r="F257" i="2"/>
  <c r="D257" i="2"/>
  <c r="A257" i="2"/>
  <c r="I256" i="2"/>
  <c r="F256" i="2"/>
  <c r="D256" i="2"/>
  <c r="A256" i="2"/>
  <c r="I255" i="2"/>
  <c r="F255" i="2"/>
  <c r="D255" i="2"/>
  <c r="A255" i="2"/>
  <c r="I254" i="2"/>
  <c r="F254" i="2"/>
  <c r="D254" i="2"/>
  <c r="A254" i="2"/>
  <c r="I253" i="2"/>
  <c r="F253" i="2"/>
  <c r="D253" i="2"/>
  <c r="A253" i="2"/>
  <c r="I252" i="2"/>
  <c r="F252" i="2"/>
  <c r="D252" i="2"/>
  <c r="A252" i="2"/>
  <c r="I251" i="2"/>
  <c r="F251" i="2"/>
  <c r="D251" i="2"/>
  <c r="A251" i="2"/>
  <c r="I250" i="2"/>
  <c r="F250" i="2"/>
  <c r="D250" i="2"/>
  <c r="A250" i="2"/>
  <c r="I249" i="2"/>
  <c r="F249" i="2"/>
  <c r="D249" i="2"/>
  <c r="A249" i="2"/>
  <c r="H128" i="2"/>
  <c r="H126" i="2"/>
  <c r="H124" i="2"/>
  <c r="H122" i="2"/>
  <c r="H120" i="2"/>
  <c r="H118" i="2"/>
  <c r="E116" i="2"/>
  <c r="H112" i="2"/>
  <c r="H110" i="2"/>
  <c r="H108" i="2"/>
  <c r="H106" i="2"/>
  <c r="H104" i="2"/>
  <c r="H102" i="2"/>
  <c r="E100" i="2"/>
  <c r="E215" i="2" l="1"/>
  <c r="E210" i="2"/>
  <c r="B341" i="2" l="1"/>
  <c r="E67" i="2" l="1"/>
  <c r="E208" i="2" l="1"/>
  <c r="C178" i="2"/>
  <c r="C176" i="2"/>
  <c r="C174" i="2"/>
  <c r="C168" i="2"/>
  <c r="C164" i="2"/>
  <c r="C157" i="2"/>
  <c r="C153" i="2"/>
  <c r="C172" i="2" l="1"/>
  <c r="B176" i="2"/>
  <c r="B178" i="2"/>
  <c r="B168" i="2"/>
  <c r="B166" i="2"/>
  <c r="I68" i="2"/>
  <c r="G68" i="2"/>
  <c r="M323" i="2" l="1"/>
  <c r="C325" i="2" s="1"/>
  <c r="M317" i="2"/>
  <c r="E319" i="2" s="1"/>
  <c r="M319" i="2"/>
  <c r="E321" i="2" s="1"/>
  <c r="M315" i="2"/>
  <c r="E317" i="2" s="1"/>
  <c r="M311" i="2"/>
  <c r="M308" i="2"/>
  <c r="E310" i="2" s="1"/>
  <c r="E313" i="2" l="1"/>
  <c r="E277" i="2"/>
  <c r="C161" i="2" l="1"/>
  <c r="G275" i="2" l="1"/>
  <c r="E275" i="2"/>
  <c r="E69" i="2"/>
  <c r="C69" i="2"/>
  <c r="C67" i="2"/>
  <c r="B31" i="2"/>
  <c r="B37" i="2" l="1"/>
  <c r="B157" i="2" l="1"/>
  <c r="B155" i="2"/>
</calcChain>
</file>

<file path=xl/sharedStrings.xml><?xml version="1.0" encoding="utf-8"?>
<sst xmlns="http://schemas.openxmlformats.org/spreadsheetml/2006/main" count="651" uniqueCount="407">
  <si>
    <t>入力項目</t>
  </si>
  <si>
    <t>入力セル</t>
  </si>
  <si>
    <t>入力例</t>
  </si>
  <si>
    <t>体制確立の判断時期</t>
  </si>
  <si>
    <t>活動内容</t>
  </si>
  <si>
    <t>以下のいずれかに該当する場合</t>
  </si>
  <si>
    <t>使用する資器材の準備</t>
  </si>
  <si>
    <t>周辺住民への事前協力依頼</t>
  </si>
  <si>
    <t>要配慮者の避難誘導</t>
  </si>
  <si>
    <r>
      <t>n</t>
    </r>
    <r>
      <rPr>
        <sz val="7"/>
        <color theme="1"/>
        <rFont val="Times New Roman"/>
        <family val="1"/>
      </rPr>
      <t xml:space="preserve"> </t>
    </r>
    <r>
      <rPr>
        <sz val="14"/>
        <color theme="1"/>
        <rFont val="ＭＳ ゴシック"/>
        <family val="3"/>
        <charset val="128"/>
      </rPr>
      <t>収集する主な情報及び収集方法は、以下のとおりとする。</t>
    </r>
  </si>
  <si>
    <t>収集する情報</t>
  </si>
  <si>
    <t>収集方法</t>
  </si>
  <si>
    <t>(2)避難経路</t>
  </si>
  <si>
    <t>情報収集・伝達</t>
  </si>
  <si>
    <t>　　　　　　　　　　　　　　　　　</t>
  </si>
  <si>
    <t>（施設の情報）</t>
    <rPh sb="1" eb="3">
      <t>シセツ</t>
    </rPh>
    <rPh sb="4" eb="6">
      <t>ジョウホウ</t>
    </rPh>
    <phoneticPr fontId="9"/>
  </si>
  <si>
    <t>洪水時の避難確保計画</t>
    <phoneticPr fontId="9"/>
  </si>
  <si>
    <t>.</t>
    <phoneticPr fontId="9"/>
  </si>
  <si>
    <t>以下のいずれかに該当する場合</t>
    <phoneticPr fontId="9"/>
  </si>
  <si>
    <r>
      <t>Ø</t>
    </r>
    <r>
      <rPr>
        <sz val="7"/>
        <color theme="1"/>
        <rFont val="Times New Roman"/>
        <family val="1"/>
      </rPr>
      <t xml:space="preserve"> </t>
    </r>
    <phoneticPr fontId="9"/>
  </si>
  <si>
    <t>（情報入手手段）</t>
    <rPh sb="1" eb="3">
      <t>ジョウホウ</t>
    </rPh>
    <rPh sb="3" eb="5">
      <t>ニュウシュ</t>
    </rPh>
    <rPh sb="5" eb="7">
      <t>シュダン</t>
    </rPh>
    <phoneticPr fontId="9"/>
  </si>
  <si>
    <t>インターネット</t>
    <phoneticPr fontId="9"/>
  </si>
  <si>
    <t>ラジオ</t>
    <phoneticPr fontId="9"/>
  </si>
  <si>
    <t>水位到達情報</t>
    <phoneticPr fontId="9"/>
  </si>
  <si>
    <t>水位情報</t>
    <phoneticPr fontId="9"/>
  </si>
  <si>
    <t>テレビ</t>
    <phoneticPr fontId="9"/>
  </si>
  <si>
    <t>（避難に関する情報）</t>
    <rPh sb="1" eb="3">
      <t>ヒナン</t>
    </rPh>
    <rPh sb="4" eb="5">
      <t>カン</t>
    </rPh>
    <rPh sb="7" eb="9">
      <t>ジョウホウ</t>
    </rPh>
    <phoneticPr fontId="9"/>
  </si>
  <si>
    <t>（教育・訓練に関する情報）</t>
    <rPh sb="1" eb="3">
      <t>キョウイク</t>
    </rPh>
    <rPh sb="4" eb="6">
      <t>クンレン</t>
    </rPh>
    <rPh sb="7" eb="8">
      <t>カン</t>
    </rPh>
    <rPh sb="10" eb="12">
      <t>ジョウホウ</t>
    </rPh>
    <phoneticPr fontId="9"/>
  </si>
  <si>
    <t>「避難確保計画作成シート」</t>
    <rPh sb="1" eb="3">
      <t>ヒナン</t>
    </rPh>
    <rPh sb="3" eb="5">
      <t>カクホ</t>
    </rPh>
    <rPh sb="5" eb="7">
      <t>ケイカク</t>
    </rPh>
    <rPh sb="7" eb="9">
      <t>サクセイ</t>
    </rPh>
    <phoneticPr fontId="9"/>
  </si>
  <si>
    <t>（河川に係る情報）</t>
    <rPh sb="1" eb="3">
      <t>カセン</t>
    </rPh>
    <rPh sb="4" eb="5">
      <t>カカ</t>
    </rPh>
    <rPh sb="6" eb="8">
      <t>ジョウホウ</t>
    </rPh>
    <phoneticPr fontId="9"/>
  </si>
  <si>
    <t>年</t>
    <rPh sb="0" eb="1">
      <t>ネン</t>
    </rPh>
    <phoneticPr fontId="9"/>
  </si>
  <si>
    <t>月</t>
    <rPh sb="0" eb="1">
      <t>ガツ</t>
    </rPh>
    <phoneticPr fontId="9"/>
  </si>
  <si>
    <t>日</t>
    <rPh sb="0" eb="1">
      <t>ニチ</t>
    </rPh>
    <phoneticPr fontId="9"/>
  </si>
  <si>
    <t>浸水想定区域を持つ河川名</t>
    <phoneticPr fontId="9"/>
  </si>
  <si>
    <t>参照する水位観測所</t>
    <phoneticPr fontId="9"/>
  </si>
  <si>
    <t>気象情報</t>
    <phoneticPr fontId="9"/>
  </si>
  <si>
    <t>○：有り、－：無し</t>
    <rPh sb="2" eb="3">
      <t>アリ</t>
    </rPh>
    <rPh sb="7" eb="8">
      <t>ナシ</t>
    </rPh>
    <phoneticPr fontId="9"/>
  </si>
  <si>
    <r>
      <t>Ø</t>
    </r>
    <r>
      <rPr>
        <sz val="14"/>
        <color theme="1"/>
        <rFont val="Times New Roman"/>
        <family val="1"/>
      </rPr>
      <t xml:space="preserve"> </t>
    </r>
    <phoneticPr fontId="9"/>
  </si>
  <si>
    <r>
      <t>Ø</t>
    </r>
    <r>
      <rPr>
        <sz val="14"/>
        <color theme="1"/>
        <rFont val="Times New Roman"/>
        <family val="1"/>
      </rPr>
      <t xml:space="preserve"> </t>
    </r>
    <phoneticPr fontId="9"/>
  </si>
  <si>
    <t>※</t>
    <phoneticPr fontId="9"/>
  </si>
  <si>
    <t>停電時は、ラジオ、タブレット、携帯電話を活用して情報を収集するものとし、これに備えて、乾電池、バッテリー等を備蓄する。</t>
  </si>
  <si>
    <t>提供される情報に加えて、雨の降り方、施設周辺の水路や道路の状況、斜面に危険な前兆が無いか等、施設内から確認を行う。</t>
  </si>
  <si>
    <t>避難準備・高齢者等避難開始、避難勧告、避難指示（緊急）</t>
    <rPh sb="11" eb="13">
      <t>カイシ</t>
    </rPh>
    <phoneticPr fontId="9"/>
  </si>
  <si>
    <t xml:space="preserve"> この計画は、水防法第15条の3第1項に基づくものであり、本施設の利用者の洪水時の円滑かつ迅速な避難の確保を図ることを目的とする。</t>
    <rPh sb="29" eb="30">
      <t>ホン</t>
    </rPh>
    <rPh sb="30" eb="32">
      <t>シセツ</t>
    </rPh>
    <rPh sb="33" eb="36">
      <t>リヨウシャ</t>
    </rPh>
    <rPh sb="37" eb="40">
      <t>コウズイジ</t>
    </rPh>
    <rPh sb="41" eb="43">
      <t>エンカツ</t>
    </rPh>
    <rPh sb="45" eb="47">
      <t>ジンソク</t>
    </rPh>
    <rPh sb="48" eb="50">
      <t>ヒナン</t>
    </rPh>
    <rPh sb="51" eb="53">
      <t>カクホ</t>
    </rPh>
    <rPh sb="54" eb="55">
      <t>ハカ</t>
    </rPh>
    <rPh sb="59" eb="61">
      <t>モクテキ</t>
    </rPh>
    <phoneticPr fontId="9"/>
  </si>
  <si>
    <t>昼間・夜間</t>
    <rPh sb="0" eb="2">
      <t>ヒルマ</t>
    </rPh>
    <rPh sb="3" eb="5">
      <t>ヤカン</t>
    </rPh>
    <phoneticPr fontId="9"/>
  </si>
  <si>
    <t>休日</t>
    <rPh sb="0" eb="2">
      <t>キュウジツ</t>
    </rPh>
    <phoneticPr fontId="9"/>
  </si>
  <si>
    <t>利用者</t>
    <rPh sb="0" eb="3">
      <t>リヨウシャ</t>
    </rPh>
    <phoneticPr fontId="9"/>
  </si>
  <si>
    <t>施設職員</t>
    <rPh sb="0" eb="2">
      <t>シセツ</t>
    </rPh>
    <rPh sb="2" eb="4">
      <t>ショクイン</t>
    </rPh>
    <phoneticPr fontId="9"/>
  </si>
  <si>
    <t>人　　　　　数</t>
    <rPh sb="0" eb="1">
      <t>ヒト</t>
    </rPh>
    <rPh sb="6" eb="7">
      <t>スウ</t>
    </rPh>
    <phoneticPr fontId="9"/>
  </si>
  <si>
    <t>昼間</t>
    <rPh sb="0" eb="2">
      <t>ヒルマ</t>
    </rPh>
    <phoneticPr fontId="9"/>
  </si>
  <si>
    <t>夜間</t>
    <rPh sb="0" eb="2">
      <t>ヤカン</t>
    </rPh>
    <phoneticPr fontId="9"/>
  </si>
  <si>
    <t>別紙１</t>
    <phoneticPr fontId="9"/>
  </si>
  <si>
    <t>【施設周辺の避難経路図】</t>
    <rPh sb="1" eb="3">
      <t>シセツ</t>
    </rPh>
    <rPh sb="3" eb="5">
      <t>シュウヘン</t>
    </rPh>
    <rPh sb="6" eb="8">
      <t>ヒナン</t>
    </rPh>
    <rPh sb="8" eb="10">
      <t>ケイロ</t>
    </rPh>
    <rPh sb="10" eb="11">
      <t>ズ</t>
    </rPh>
    <phoneticPr fontId="9"/>
  </si>
  <si>
    <t>【施設の状況】</t>
    <rPh sb="1" eb="3">
      <t>シセツ</t>
    </rPh>
    <rPh sb="4" eb="6">
      <t>ジョウキョウ</t>
    </rPh>
    <phoneticPr fontId="9"/>
  </si>
  <si>
    <t>避難経路図</t>
    <rPh sb="0" eb="2">
      <t>ヒナン</t>
    </rPh>
    <rPh sb="2" eb="4">
      <t>ケイロ</t>
    </rPh>
    <rPh sb="4" eb="5">
      <t>ズ</t>
    </rPh>
    <phoneticPr fontId="9"/>
  </si>
  <si>
    <t>(3)避難誘導</t>
    <phoneticPr fontId="9"/>
  </si>
  <si>
    <t>移動距離</t>
    <rPh sb="0" eb="2">
      <t>イドウ</t>
    </rPh>
    <rPh sb="2" eb="4">
      <t>キョリ</t>
    </rPh>
    <phoneticPr fontId="9"/>
  </si>
  <si>
    <t>移動手段</t>
    <rPh sb="0" eb="2">
      <t>イドウ</t>
    </rPh>
    <rPh sb="2" eb="4">
      <t>シュダン</t>
    </rPh>
    <phoneticPr fontId="9"/>
  </si>
  <si>
    <t>名　称</t>
    <rPh sb="0" eb="1">
      <t>ナ</t>
    </rPh>
    <rPh sb="2" eb="3">
      <t>ショウ</t>
    </rPh>
    <phoneticPr fontId="9"/>
  </si>
  <si>
    <t>屋内安全確保</t>
    <rPh sb="0" eb="2">
      <t>オクナイ</t>
    </rPh>
    <rPh sb="2" eb="4">
      <t>アンゼン</t>
    </rPh>
    <rPh sb="4" eb="6">
      <t>カクホ</t>
    </rPh>
    <phoneticPr fontId="9"/>
  </si>
  <si>
    <t>そのほか</t>
    <phoneticPr fontId="9"/>
  </si>
  <si>
    <t>備　蓄　品</t>
    <rPh sb="0" eb="1">
      <t>ソナエ</t>
    </rPh>
    <rPh sb="2" eb="3">
      <t>チク</t>
    </rPh>
    <rPh sb="4" eb="5">
      <t>ヒン</t>
    </rPh>
    <phoneticPr fontId="9"/>
  </si>
  <si>
    <t>浸水を防ぐための対策</t>
    <rPh sb="0" eb="2">
      <t>シンスイ</t>
    </rPh>
    <rPh sb="3" eb="4">
      <t>フセ</t>
    </rPh>
    <rPh sb="8" eb="10">
      <t>タイサク</t>
    </rPh>
    <phoneticPr fontId="9"/>
  </si>
  <si>
    <t>昼間</t>
    <rPh sb="0" eb="2">
      <t>チュウカン</t>
    </rPh>
    <phoneticPr fontId="9"/>
  </si>
  <si>
    <t>避難場所の住所</t>
  </si>
  <si>
    <t>避難場所名</t>
    <rPh sb="0" eb="2">
      <t>ヒナン</t>
    </rPh>
    <rPh sb="2" eb="4">
      <t>バショ</t>
    </rPh>
    <rPh sb="4" eb="5">
      <t>メイ</t>
    </rPh>
    <phoneticPr fontId="9"/>
  </si>
  <si>
    <t>避難場所までの移動距離</t>
    <rPh sb="0" eb="2">
      <t>ヒナン</t>
    </rPh>
    <rPh sb="2" eb="4">
      <t>バショ</t>
    </rPh>
    <rPh sb="7" eb="9">
      <t>イドウ</t>
    </rPh>
    <rPh sb="9" eb="11">
      <t>キョリ</t>
    </rPh>
    <phoneticPr fontId="9"/>
  </si>
  <si>
    <t>避難場所までの移動手段</t>
    <rPh sb="0" eb="2">
      <t>ヒナン</t>
    </rPh>
    <rPh sb="2" eb="4">
      <t>バショ</t>
    </rPh>
    <rPh sb="7" eb="9">
      <t>イドウ</t>
    </rPh>
    <rPh sb="9" eb="11">
      <t>シュダン</t>
    </rPh>
    <phoneticPr fontId="9"/>
  </si>
  <si>
    <t>ｍ</t>
    <phoneticPr fontId="9"/>
  </si>
  <si>
    <t>車両の場合</t>
    <rPh sb="0" eb="2">
      <t>シャリョウ</t>
    </rPh>
    <rPh sb="3" eb="5">
      <t>バアイ</t>
    </rPh>
    <phoneticPr fontId="9"/>
  </si>
  <si>
    <t>訓練対象者①</t>
    <rPh sb="0" eb="2">
      <t>クンレン</t>
    </rPh>
    <rPh sb="2" eb="5">
      <t>タイショウシャ</t>
    </rPh>
    <phoneticPr fontId="9"/>
  </si>
  <si>
    <t>訓練実施月①</t>
    <rPh sb="0" eb="2">
      <t>クンレン</t>
    </rPh>
    <rPh sb="2" eb="4">
      <t>ジッシ</t>
    </rPh>
    <rPh sb="4" eb="5">
      <t>ツキ</t>
    </rPh>
    <phoneticPr fontId="9"/>
  </si>
  <si>
    <t>訓練対象者②</t>
    <rPh sb="0" eb="2">
      <t>クンレン</t>
    </rPh>
    <rPh sb="2" eb="5">
      <t>タイショウシャ</t>
    </rPh>
    <phoneticPr fontId="9"/>
  </si>
  <si>
    <t>訓練実施月②</t>
    <rPh sb="0" eb="2">
      <t>クンレン</t>
    </rPh>
    <rPh sb="2" eb="4">
      <t>ジッシ</t>
    </rPh>
    <rPh sb="4" eb="5">
      <t>ツキ</t>
    </rPh>
    <phoneticPr fontId="9"/>
  </si>
  <si>
    <t>研修対象者①</t>
    <rPh sb="0" eb="2">
      <t>ケンシュウ</t>
    </rPh>
    <rPh sb="2" eb="5">
      <t>タイショウシャ</t>
    </rPh>
    <phoneticPr fontId="9"/>
  </si>
  <si>
    <t>研修実施月①</t>
    <rPh sb="0" eb="2">
      <t>ケンシュウ</t>
    </rPh>
    <rPh sb="2" eb="4">
      <t>ジッシ</t>
    </rPh>
    <rPh sb="4" eb="5">
      <t>ツキ</t>
    </rPh>
    <phoneticPr fontId="9"/>
  </si>
  <si>
    <t>研修対象者②</t>
    <rPh sb="0" eb="2">
      <t>ケンシュウ</t>
    </rPh>
    <rPh sb="2" eb="5">
      <t>タイショウシャ</t>
    </rPh>
    <phoneticPr fontId="9"/>
  </si>
  <si>
    <t>研修実施月②</t>
    <rPh sb="0" eb="2">
      <t>ケンシュウ</t>
    </rPh>
    <rPh sb="2" eb="4">
      <t>ジッシ</t>
    </rPh>
    <rPh sb="4" eb="5">
      <t>ツキ</t>
    </rPh>
    <phoneticPr fontId="9"/>
  </si>
  <si>
    <t>研修の内容①</t>
    <rPh sb="0" eb="2">
      <t>ケンシュウ</t>
    </rPh>
    <rPh sb="3" eb="5">
      <t>ナイヨウ</t>
    </rPh>
    <phoneticPr fontId="9"/>
  </si>
  <si>
    <t>研修の内容②</t>
    <rPh sb="0" eb="2">
      <t>ケンシュウ</t>
    </rPh>
    <rPh sb="3" eb="5">
      <t>ナイヨウ</t>
    </rPh>
    <phoneticPr fontId="9"/>
  </si>
  <si>
    <t>訓練の内容①</t>
    <rPh sb="0" eb="2">
      <t>クンレン</t>
    </rPh>
    <rPh sb="3" eb="5">
      <t>ナイヨウ</t>
    </rPh>
    <phoneticPr fontId="9"/>
  </si>
  <si>
    <t>訓練の内容②</t>
    <rPh sb="0" eb="2">
      <t>クンレン</t>
    </rPh>
    <rPh sb="3" eb="5">
      <t>ナイヨウ</t>
    </rPh>
    <phoneticPr fontId="9"/>
  </si>
  <si>
    <t>■防災に係る研修</t>
    <rPh sb="1" eb="3">
      <t>ボウサイ</t>
    </rPh>
    <rPh sb="4" eb="5">
      <t>カカ</t>
    </rPh>
    <rPh sb="6" eb="8">
      <t>ケンシュウ</t>
    </rPh>
    <phoneticPr fontId="9"/>
  </si>
  <si>
    <t>■防災訓練</t>
    <rPh sb="1" eb="3">
      <t>ボウサイ</t>
    </rPh>
    <rPh sb="3" eb="5">
      <t>クンレン</t>
    </rPh>
    <phoneticPr fontId="9"/>
  </si>
  <si>
    <t>休日設定の有無</t>
    <rPh sb="0" eb="2">
      <t>キュウジツ</t>
    </rPh>
    <rPh sb="2" eb="4">
      <t>セッテイ</t>
    </rPh>
    <rPh sb="5" eb="7">
      <t>ウム</t>
    </rPh>
    <phoneticPr fontId="9"/>
  </si>
  <si>
    <t>時間帯毎の施設職員数、利用者数を記入します。
休日の体制が平日とは異なる場合、休日設定の有無で「平日と異なる」を選択してください。</t>
    <rPh sb="0" eb="3">
      <t>ジカンタイ</t>
    </rPh>
    <rPh sb="3" eb="4">
      <t>ゴト</t>
    </rPh>
    <rPh sb="5" eb="7">
      <t>シセツ</t>
    </rPh>
    <rPh sb="7" eb="9">
      <t>ショクイン</t>
    </rPh>
    <rPh sb="9" eb="10">
      <t>スウ</t>
    </rPh>
    <rPh sb="11" eb="14">
      <t>リヨウシャ</t>
    </rPh>
    <rPh sb="14" eb="15">
      <t>スウ</t>
    </rPh>
    <rPh sb="16" eb="18">
      <t>キニュウ</t>
    </rPh>
    <rPh sb="23" eb="25">
      <t>キュウジツ</t>
    </rPh>
    <rPh sb="26" eb="28">
      <t>タイセイ</t>
    </rPh>
    <rPh sb="29" eb="31">
      <t>ヘイジツ</t>
    </rPh>
    <rPh sb="33" eb="34">
      <t>コト</t>
    </rPh>
    <rPh sb="36" eb="38">
      <t>バアイ</t>
    </rPh>
    <rPh sb="39" eb="41">
      <t>キュウジツ</t>
    </rPh>
    <rPh sb="41" eb="43">
      <t>セッテイ</t>
    </rPh>
    <rPh sb="44" eb="46">
      <t>ウム</t>
    </rPh>
    <rPh sb="48" eb="50">
      <t>ヘイジツ</t>
    </rPh>
    <rPh sb="51" eb="52">
      <t>コト</t>
    </rPh>
    <rPh sb="56" eb="58">
      <t>センタク</t>
    </rPh>
    <phoneticPr fontId="9"/>
  </si>
  <si>
    <r>
      <rPr>
        <sz val="7"/>
        <color theme="1"/>
        <rFont val="ＭＳ ゴシック"/>
        <family val="3"/>
        <charset val="128"/>
      </rPr>
      <t xml:space="preserve">　 </t>
    </r>
    <r>
      <rPr>
        <sz val="14"/>
        <color theme="1"/>
        <rFont val="ＭＳ ゴシック"/>
        <family val="3"/>
        <charset val="128"/>
      </rPr>
      <t>連絡体制及び防災体制は、以下の通りとする。</t>
    </r>
    <rPh sb="2" eb="4">
      <t>レンラク</t>
    </rPh>
    <rPh sb="4" eb="6">
      <t>タイセイ</t>
    </rPh>
    <rPh sb="6" eb="7">
      <t>オヨ</t>
    </rPh>
    <rPh sb="8" eb="10">
      <t>ボウサイ</t>
    </rPh>
    <rPh sb="10" eb="12">
      <t>タイセイ</t>
    </rPh>
    <rPh sb="14" eb="16">
      <t>イカ</t>
    </rPh>
    <rPh sb="17" eb="18">
      <t>トオ</t>
    </rPh>
    <phoneticPr fontId="9"/>
  </si>
  <si>
    <t>【注意！】</t>
    <rPh sb="1" eb="3">
      <t>チュウイ</t>
    </rPh>
    <phoneticPr fontId="9"/>
  </si>
  <si>
    <t>（避難の確保を図るための施設の整備に関する情報）</t>
    <rPh sb="1" eb="3">
      <t>ヒナン</t>
    </rPh>
    <rPh sb="4" eb="6">
      <t>カクホ</t>
    </rPh>
    <rPh sb="7" eb="8">
      <t>ハカ</t>
    </rPh>
    <rPh sb="12" eb="14">
      <t>シセツ</t>
    </rPh>
    <rPh sb="15" eb="17">
      <t>セイビ</t>
    </rPh>
    <rPh sb="18" eb="19">
      <t>カン</t>
    </rPh>
    <rPh sb="21" eb="23">
      <t>ジョウホウ</t>
    </rPh>
    <phoneticPr fontId="9"/>
  </si>
  <si>
    <t>テレビ</t>
    <phoneticPr fontId="9"/>
  </si>
  <si>
    <t>ラジオ</t>
    <phoneticPr fontId="9"/>
  </si>
  <si>
    <t>タブレット端末</t>
    <rPh sb="5" eb="7">
      <t>タンマツ</t>
    </rPh>
    <phoneticPr fontId="9"/>
  </si>
  <si>
    <t>ファックス</t>
    <phoneticPr fontId="9"/>
  </si>
  <si>
    <t>携帯電話</t>
    <rPh sb="0" eb="2">
      <t>ケイタイ</t>
    </rPh>
    <rPh sb="2" eb="4">
      <t>デンワ</t>
    </rPh>
    <phoneticPr fontId="9"/>
  </si>
  <si>
    <t>乾電池</t>
    <rPh sb="0" eb="3">
      <t>カンデンチ</t>
    </rPh>
    <phoneticPr fontId="9"/>
  </si>
  <si>
    <t>携帯電話用バッテリー</t>
    <rPh sb="0" eb="2">
      <t>ケイタイ</t>
    </rPh>
    <rPh sb="2" eb="4">
      <t>デンワ</t>
    </rPh>
    <rPh sb="4" eb="5">
      <t>ヨウ</t>
    </rPh>
    <phoneticPr fontId="9"/>
  </si>
  <si>
    <t>その他</t>
    <rPh sb="2" eb="3">
      <t>タ</t>
    </rPh>
    <phoneticPr fontId="9"/>
  </si>
  <si>
    <t>利用者名簿</t>
    <rPh sb="0" eb="3">
      <t>リヨウシャ</t>
    </rPh>
    <rPh sb="3" eb="5">
      <t>メイボ</t>
    </rPh>
    <phoneticPr fontId="9"/>
  </si>
  <si>
    <t>案内旗</t>
    <rPh sb="0" eb="2">
      <t>アンナイ</t>
    </rPh>
    <rPh sb="2" eb="3">
      <t>ハタ</t>
    </rPh>
    <phoneticPr fontId="9"/>
  </si>
  <si>
    <t>懐中電灯</t>
    <rPh sb="0" eb="2">
      <t>カイチュウ</t>
    </rPh>
    <rPh sb="2" eb="4">
      <t>デントウ</t>
    </rPh>
    <phoneticPr fontId="9"/>
  </si>
  <si>
    <t>拡声器</t>
    <rPh sb="0" eb="3">
      <t>カクセイキ</t>
    </rPh>
    <phoneticPr fontId="9"/>
  </si>
  <si>
    <t>ライフジャケット</t>
    <phoneticPr fontId="9"/>
  </si>
  <si>
    <t>蛍光塗料</t>
    <rPh sb="0" eb="2">
      <t>ケイコウ</t>
    </rPh>
    <rPh sb="2" eb="4">
      <t>トリョウ</t>
    </rPh>
    <phoneticPr fontId="9"/>
  </si>
  <si>
    <t>水</t>
    <rPh sb="0" eb="1">
      <t>ミズ</t>
    </rPh>
    <phoneticPr fontId="9"/>
  </si>
  <si>
    <t>食料</t>
    <rPh sb="0" eb="2">
      <t>ショクリョウ</t>
    </rPh>
    <phoneticPr fontId="9"/>
  </si>
  <si>
    <t>寝具</t>
    <rPh sb="0" eb="2">
      <t>シング</t>
    </rPh>
    <phoneticPr fontId="9"/>
  </si>
  <si>
    <t>防寒具</t>
    <rPh sb="0" eb="3">
      <t>ボウカング</t>
    </rPh>
    <phoneticPr fontId="9"/>
  </si>
  <si>
    <t>おむつ</t>
    <phoneticPr fontId="9"/>
  </si>
  <si>
    <t>おしりふき</t>
    <phoneticPr fontId="9"/>
  </si>
  <si>
    <t>おやつ</t>
    <phoneticPr fontId="9"/>
  </si>
  <si>
    <t>おんぶひも</t>
    <phoneticPr fontId="9"/>
  </si>
  <si>
    <t>ウエットティッシュ</t>
    <phoneticPr fontId="9"/>
  </si>
  <si>
    <t>ゴミ袋</t>
    <rPh sb="2" eb="3">
      <t>ブクロ</t>
    </rPh>
    <phoneticPr fontId="9"/>
  </si>
  <si>
    <t>タオル</t>
    <phoneticPr fontId="9"/>
  </si>
  <si>
    <t>土のう</t>
    <rPh sb="0" eb="1">
      <t>ド</t>
    </rPh>
    <phoneticPr fontId="9"/>
  </si>
  <si>
    <t>止水板</t>
    <rPh sb="0" eb="2">
      <t>シスイ</t>
    </rPh>
    <rPh sb="2" eb="3">
      <t>バン</t>
    </rPh>
    <phoneticPr fontId="9"/>
  </si>
  <si>
    <t>台</t>
    <rPh sb="0" eb="1">
      <t>ダイ</t>
    </rPh>
    <phoneticPr fontId="9"/>
  </si>
  <si>
    <t>有りの場合→</t>
    <rPh sb="0" eb="1">
      <t>ア</t>
    </rPh>
    <rPh sb="3" eb="5">
      <t>バアイ</t>
    </rPh>
    <phoneticPr fontId="9"/>
  </si>
  <si>
    <t>個</t>
    <rPh sb="0" eb="1">
      <t>コ</t>
    </rPh>
    <phoneticPr fontId="9"/>
  </si>
  <si>
    <t>着</t>
    <rPh sb="0" eb="1">
      <t>チャク</t>
    </rPh>
    <phoneticPr fontId="9"/>
  </si>
  <si>
    <t>枚</t>
    <rPh sb="0" eb="1">
      <t>マイ</t>
    </rPh>
    <phoneticPr fontId="9"/>
  </si>
  <si>
    <t>日分</t>
    <rPh sb="0" eb="2">
      <t>ニチブン</t>
    </rPh>
    <phoneticPr fontId="9"/>
  </si>
  <si>
    <t>人分</t>
    <rPh sb="0" eb="1">
      <t>ニン</t>
    </rPh>
    <rPh sb="1" eb="2">
      <t>ブン</t>
    </rPh>
    <phoneticPr fontId="9"/>
  </si>
  <si>
    <t>人分</t>
    <rPh sb="0" eb="1">
      <t>ヒト</t>
    </rPh>
    <rPh sb="1" eb="2">
      <t>ブン</t>
    </rPh>
    <phoneticPr fontId="9"/>
  </si>
  <si>
    <t>平日と同じ／平日と異なる</t>
    <rPh sb="0" eb="2">
      <t>ヘイジツ</t>
    </rPh>
    <rPh sb="3" eb="4">
      <t>オナ</t>
    </rPh>
    <rPh sb="6" eb="8">
      <t>ヘイジツ</t>
    </rPh>
    <rPh sb="9" eb="10">
      <t>コト</t>
    </rPh>
    <phoneticPr fontId="9"/>
  </si>
  <si>
    <t>○／－</t>
    <phoneticPr fontId="9"/>
  </si>
  <si>
    <t>無／有</t>
    <rPh sb="0" eb="1">
      <t>ナシ</t>
    </rPh>
    <rPh sb="2" eb="3">
      <t>アリ</t>
    </rPh>
    <phoneticPr fontId="9"/>
  </si>
  <si>
    <t>情報収集等に用いる機材として位置付けられている場合、「有」を選択し、その台数等を記載します。
左記載の機材以外については、「その他」の欄に機材名と台数（例：トランシーバー4台、ソーラー充電器2器）を記載して下さい。</t>
    <rPh sb="0" eb="2">
      <t>ジョウホウ</t>
    </rPh>
    <rPh sb="2" eb="4">
      <t>シュウシュウ</t>
    </rPh>
    <rPh sb="4" eb="5">
      <t>トウ</t>
    </rPh>
    <rPh sb="6" eb="7">
      <t>モチ</t>
    </rPh>
    <rPh sb="9" eb="11">
      <t>キザイ</t>
    </rPh>
    <rPh sb="14" eb="17">
      <t>イチヅ</t>
    </rPh>
    <rPh sb="23" eb="25">
      <t>バアイ</t>
    </rPh>
    <rPh sb="27" eb="28">
      <t>アリ</t>
    </rPh>
    <rPh sb="30" eb="32">
      <t>センタク</t>
    </rPh>
    <rPh sb="36" eb="38">
      <t>ダイスウ</t>
    </rPh>
    <rPh sb="38" eb="39">
      <t>トウ</t>
    </rPh>
    <rPh sb="40" eb="42">
      <t>キサイ</t>
    </rPh>
    <rPh sb="47" eb="48">
      <t>ヒダリ</t>
    </rPh>
    <rPh sb="48" eb="50">
      <t>キサイ</t>
    </rPh>
    <rPh sb="51" eb="53">
      <t>キザイ</t>
    </rPh>
    <rPh sb="53" eb="55">
      <t>イガイ</t>
    </rPh>
    <rPh sb="64" eb="65">
      <t>タ</t>
    </rPh>
    <rPh sb="67" eb="68">
      <t>ラン</t>
    </rPh>
    <rPh sb="69" eb="71">
      <t>キザイ</t>
    </rPh>
    <rPh sb="71" eb="72">
      <t>メイ</t>
    </rPh>
    <rPh sb="73" eb="75">
      <t>ダイスウ</t>
    </rPh>
    <rPh sb="76" eb="77">
      <t>レイ</t>
    </rPh>
    <rPh sb="86" eb="87">
      <t>ダイ</t>
    </rPh>
    <rPh sb="92" eb="95">
      <t>ジュウデンキ</t>
    </rPh>
    <rPh sb="96" eb="97">
      <t>キ</t>
    </rPh>
    <rPh sb="99" eb="101">
      <t>キサイ</t>
    </rPh>
    <rPh sb="103" eb="104">
      <t>クダ</t>
    </rPh>
    <phoneticPr fontId="9"/>
  </si>
  <si>
    <t>　避難場所</t>
    <phoneticPr fontId="9"/>
  </si>
  <si>
    <t>　</t>
    <phoneticPr fontId="9"/>
  </si>
  <si>
    <t>　屋内安全確保を図る場所</t>
    <rPh sb="1" eb="3">
      <t>オクナイ</t>
    </rPh>
    <rPh sb="3" eb="5">
      <t>アンゼン</t>
    </rPh>
    <rPh sb="5" eb="7">
      <t>カクホ</t>
    </rPh>
    <rPh sb="8" eb="9">
      <t>ハカ</t>
    </rPh>
    <rPh sb="10" eb="12">
      <t>バショ</t>
    </rPh>
    <phoneticPr fontId="9"/>
  </si>
  <si>
    <t>　情報収集・伝達に係る機材等</t>
    <rPh sb="1" eb="3">
      <t>ジョウホウ</t>
    </rPh>
    <rPh sb="3" eb="5">
      <t>シュウシュウ</t>
    </rPh>
    <rPh sb="6" eb="8">
      <t>デンタツ</t>
    </rPh>
    <rPh sb="9" eb="10">
      <t>カカ</t>
    </rPh>
    <rPh sb="11" eb="13">
      <t>キザイ</t>
    </rPh>
    <rPh sb="13" eb="14">
      <t>トウ</t>
    </rPh>
    <phoneticPr fontId="9"/>
  </si>
  <si>
    <t>　避難誘導に係る機材等</t>
    <rPh sb="1" eb="3">
      <t>ヒナン</t>
    </rPh>
    <rPh sb="3" eb="5">
      <t>ユウドウ</t>
    </rPh>
    <rPh sb="6" eb="7">
      <t>カカ</t>
    </rPh>
    <rPh sb="8" eb="10">
      <t>キザイ</t>
    </rPh>
    <rPh sb="10" eb="11">
      <t>トウ</t>
    </rPh>
    <phoneticPr fontId="9"/>
  </si>
  <si>
    <t>　屋内安全確保に係る機材等</t>
    <rPh sb="1" eb="3">
      <t>オクナイ</t>
    </rPh>
    <rPh sb="3" eb="5">
      <t>アンゼン</t>
    </rPh>
    <rPh sb="5" eb="7">
      <t>カクホ</t>
    </rPh>
    <rPh sb="8" eb="9">
      <t>カカ</t>
    </rPh>
    <rPh sb="10" eb="12">
      <t>キザイ</t>
    </rPh>
    <rPh sb="12" eb="13">
      <t>トウ</t>
    </rPh>
    <phoneticPr fontId="9"/>
  </si>
  <si>
    <t>　施設利用者に係る機材等</t>
    <rPh sb="1" eb="3">
      <t>シセツ</t>
    </rPh>
    <rPh sb="3" eb="6">
      <t>リヨウシャ</t>
    </rPh>
    <rPh sb="7" eb="8">
      <t>カカ</t>
    </rPh>
    <rPh sb="9" eb="11">
      <t>キザイ</t>
    </rPh>
    <rPh sb="11" eb="12">
      <t>トウ</t>
    </rPh>
    <phoneticPr fontId="9"/>
  </si>
  <si>
    <t>　その他の機材等</t>
    <rPh sb="3" eb="4">
      <t>タ</t>
    </rPh>
    <rPh sb="5" eb="7">
      <t>キザイ</t>
    </rPh>
    <rPh sb="7" eb="8">
      <t>トウ</t>
    </rPh>
    <phoneticPr fontId="9"/>
  </si>
  <si>
    <t>　浸水を防ぐための機材等</t>
    <rPh sb="1" eb="3">
      <t>シンスイ</t>
    </rPh>
    <rPh sb="4" eb="5">
      <t>フセ</t>
    </rPh>
    <rPh sb="9" eb="11">
      <t>キザイ</t>
    </rPh>
    <rPh sb="11" eb="12">
      <t>トウ</t>
    </rPh>
    <phoneticPr fontId="9"/>
  </si>
  <si>
    <t>　研修実施（毎年）</t>
    <rPh sb="1" eb="3">
      <t>ケンシュウ</t>
    </rPh>
    <rPh sb="6" eb="8">
      <t>マイトシ</t>
    </rPh>
    <phoneticPr fontId="9"/>
  </si>
  <si>
    <t>　訓練実施（毎年）</t>
    <rPh sb="6" eb="8">
      <t>マイトシ</t>
    </rPh>
    <phoneticPr fontId="9"/>
  </si>
  <si>
    <t>　対象河川③（ある場合）</t>
    <phoneticPr fontId="9"/>
  </si>
  <si>
    <t>　対象河川②（ある場合）</t>
    <phoneticPr fontId="9"/>
  </si>
  <si>
    <t>　対象河川①</t>
    <phoneticPr fontId="9"/>
  </si>
  <si>
    <t>　施設の収容人数の状況</t>
    <rPh sb="1" eb="3">
      <t>シセツ</t>
    </rPh>
    <rPh sb="4" eb="6">
      <t>シュウヨウ</t>
    </rPh>
    <rPh sb="6" eb="8">
      <t>ニンズウ</t>
    </rPh>
    <rPh sb="9" eb="11">
      <t>ジョウキョウ</t>
    </rPh>
    <phoneticPr fontId="9"/>
  </si>
  <si>
    <t>計画作成年月日</t>
  </si>
  <si>
    <t>施設名</t>
  </si>
  <si>
    <t>住所</t>
  </si>
  <si>
    <t>所在地区名（避難勧告等の発令先地区名）</t>
  </si>
  <si>
    <t>器</t>
    <rPh sb="0" eb="1">
      <t>キ</t>
    </rPh>
    <phoneticPr fontId="9"/>
  </si>
  <si>
    <t>施設所在地</t>
    <rPh sb="0" eb="2">
      <t>シセツ</t>
    </rPh>
    <rPh sb="2" eb="5">
      <t>ショザイチ</t>
    </rPh>
    <phoneticPr fontId="9"/>
  </si>
  <si>
    <t>避難場所</t>
    <rPh sb="0" eb="2">
      <t>ヒナン</t>
    </rPh>
    <rPh sb="2" eb="4">
      <t>バショ</t>
    </rPh>
    <phoneticPr fontId="9"/>
  </si>
  <si>
    <t>避難に伴うリスクを踏まえ、必要がある場合屋内安全確保を図る場所を設定してください。</t>
    <rPh sb="0" eb="2">
      <t>ヒナン</t>
    </rPh>
    <rPh sb="3" eb="4">
      <t>トモナ</t>
    </rPh>
    <rPh sb="9" eb="10">
      <t>フ</t>
    </rPh>
    <rPh sb="13" eb="15">
      <t>ヒツヨウ</t>
    </rPh>
    <rPh sb="18" eb="20">
      <t>バアイ</t>
    </rPh>
    <rPh sb="20" eb="22">
      <t>オクナイ</t>
    </rPh>
    <rPh sb="22" eb="24">
      <t>アンゼン</t>
    </rPh>
    <rPh sb="24" eb="26">
      <t>カクホ</t>
    </rPh>
    <rPh sb="27" eb="28">
      <t>ハカ</t>
    </rPh>
    <rPh sb="29" eb="31">
      <t>バショ</t>
    </rPh>
    <rPh sb="32" eb="34">
      <t>セッテイ</t>
    </rPh>
    <phoneticPr fontId="9"/>
  </si>
  <si>
    <t>この入力シートでは年２回の研修、訓練の実施を想定していますが、さらに複数回実施する場合は、出力シートを直接修正してください。</t>
    <rPh sb="2" eb="4">
      <t>ニュウリョク</t>
    </rPh>
    <rPh sb="9" eb="10">
      <t>ネン</t>
    </rPh>
    <rPh sb="11" eb="12">
      <t>カイ</t>
    </rPh>
    <rPh sb="13" eb="15">
      <t>ケンシュウ</t>
    </rPh>
    <rPh sb="16" eb="18">
      <t>クンレン</t>
    </rPh>
    <rPh sb="19" eb="21">
      <t>ジッシ</t>
    </rPh>
    <rPh sb="22" eb="24">
      <t>ソウテイ</t>
    </rPh>
    <rPh sb="34" eb="37">
      <t>フクスウカイ</t>
    </rPh>
    <rPh sb="37" eb="39">
      <t>ジッシ</t>
    </rPh>
    <rPh sb="41" eb="43">
      <t>バアイ</t>
    </rPh>
    <rPh sb="45" eb="47">
      <t>シュツリョク</t>
    </rPh>
    <rPh sb="51" eb="53">
      <t>チョクセツ</t>
    </rPh>
    <rPh sb="53" eb="55">
      <t>シュウセイ</t>
    </rPh>
    <phoneticPr fontId="9"/>
  </si>
  <si>
    <t>　避難先までの移動手段は、以下の通りとする。</t>
    <rPh sb="1" eb="3">
      <t>ヒナン</t>
    </rPh>
    <rPh sb="3" eb="4">
      <t>サキ</t>
    </rPh>
    <rPh sb="7" eb="9">
      <t>イドウ</t>
    </rPh>
    <rPh sb="9" eb="11">
      <t>シュダン</t>
    </rPh>
    <rPh sb="13" eb="15">
      <t>イカ</t>
    </rPh>
    <rPh sb="16" eb="17">
      <t>トオ</t>
    </rPh>
    <phoneticPr fontId="9"/>
  </si>
  <si>
    <t>(1)避難先</t>
    <rPh sb="5" eb="6">
      <t>サキ</t>
    </rPh>
    <phoneticPr fontId="9"/>
  </si>
  <si>
    <t>避難場所</t>
    <rPh sb="0" eb="2">
      <t>ヒナン</t>
    </rPh>
    <rPh sb="2" eb="3">
      <t>バ</t>
    </rPh>
    <phoneticPr fontId="9"/>
  </si>
  <si>
    <t>避難場所を設定し、設定した場所や避難ルートが避難時に浸水などで通行困難とならないことを確認してください。</t>
    <rPh sb="0" eb="2">
      <t>ヒナン</t>
    </rPh>
    <rPh sb="2" eb="4">
      <t>バショ</t>
    </rPh>
    <rPh sb="5" eb="7">
      <t>セッテイ</t>
    </rPh>
    <rPh sb="9" eb="11">
      <t>セッテイ</t>
    </rPh>
    <rPh sb="13" eb="15">
      <t>バショ</t>
    </rPh>
    <rPh sb="16" eb="18">
      <t>ヒナン</t>
    </rPh>
    <rPh sb="22" eb="25">
      <t>ヒナンジ</t>
    </rPh>
    <rPh sb="26" eb="28">
      <t>シンスイ</t>
    </rPh>
    <rPh sb="31" eb="33">
      <t>ツウコウ</t>
    </rPh>
    <rPh sb="33" eb="35">
      <t>コンナン</t>
    </rPh>
    <rPh sb="43" eb="45">
      <t>カクニ</t>
    </rPh>
    <phoneticPr fontId="9"/>
  </si>
  <si>
    <t>　表内の事項のほか、統括管理者の指揮命令に従うものとする。</t>
    <rPh sb="2" eb="3">
      <t>ナイ</t>
    </rPh>
    <rPh sb="4" eb="6">
      <t>ジコウ</t>
    </rPh>
    <phoneticPr fontId="9"/>
  </si>
  <si>
    <t>施設職員5名　利用者10名  など</t>
    <rPh sb="0" eb="2">
      <t>シセツ</t>
    </rPh>
    <rPh sb="2" eb="4">
      <t>ショクイン</t>
    </rPh>
    <rPh sb="5" eb="6">
      <t>メイ</t>
    </rPh>
    <rPh sb="7" eb="10">
      <t>リヨウシャ</t>
    </rPh>
    <rPh sb="12" eb="13">
      <t>メイ</t>
    </rPh>
    <phoneticPr fontId="9"/>
  </si>
  <si>
    <t>施設職員2名　利用者10名  など</t>
    <rPh sb="0" eb="2">
      <t>シセツ</t>
    </rPh>
    <rPh sb="2" eb="4">
      <t>ショクイン</t>
    </rPh>
    <rPh sb="5" eb="6">
      <t>メイ</t>
    </rPh>
    <rPh sb="7" eb="10">
      <t>リヨウシャ</t>
    </rPh>
    <rPh sb="12" eb="13">
      <t>メイ</t>
    </rPh>
    <phoneticPr fontId="9"/>
  </si>
  <si>
    <t>○○○○-○○-○○○○</t>
    <phoneticPr fontId="9"/>
  </si>
  <si>
    <t>○○○○公園　　など</t>
    <rPh sb="4" eb="6">
      <t>コウエン</t>
    </rPh>
    <phoneticPr fontId="9"/>
  </si>
  <si>
    <t>《距離》</t>
    <rPh sb="1" eb="3">
      <t>キョリ</t>
    </rPh>
    <phoneticPr fontId="9"/>
  </si>
  <si>
    <t>徒歩／車両　4台　　など</t>
    <rPh sb="0" eb="2">
      <t>トホ</t>
    </rPh>
    <rPh sb="3" eb="5">
      <t>シャリョウ</t>
    </rPh>
    <rPh sb="7" eb="8">
      <t>ダイ</t>
    </rPh>
    <phoneticPr fontId="9"/>
  </si>
  <si>
    <t>無／有　3台　　など</t>
    <rPh sb="0" eb="1">
      <t>ナシ</t>
    </rPh>
    <rPh sb="2" eb="3">
      <t>アリ</t>
    </rPh>
    <rPh sb="5" eb="6">
      <t>ダイ</t>
    </rPh>
    <phoneticPr fontId="9"/>
  </si>
  <si>
    <t>無／有　5器　　など</t>
    <rPh sb="0" eb="1">
      <t>ナシ</t>
    </rPh>
    <rPh sb="2" eb="3">
      <t>アリ</t>
    </rPh>
    <rPh sb="5" eb="6">
      <t>キ</t>
    </rPh>
    <phoneticPr fontId="9"/>
  </si>
  <si>
    <t>無／有　2台　　など</t>
    <rPh sb="0" eb="1">
      <t>ナシ</t>
    </rPh>
    <rPh sb="2" eb="3">
      <t>アリ</t>
    </rPh>
    <rPh sb="5" eb="6">
      <t>ダイ</t>
    </rPh>
    <phoneticPr fontId="9"/>
  </si>
  <si>
    <t>無／有　5台　　など</t>
    <rPh sb="0" eb="1">
      <t>ナシ</t>
    </rPh>
    <rPh sb="2" eb="3">
      <t>アリ</t>
    </rPh>
    <rPh sb="5" eb="6">
      <t>ダイ</t>
    </rPh>
    <phoneticPr fontId="9"/>
  </si>
  <si>
    <t>無／有　3個　　など</t>
    <rPh sb="0" eb="1">
      <t>ナシ</t>
    </rPh>
    <rPh sb="2" eb="3">
      <t>アリ</t>
    </rPh>
    <rPh sb="5" eb="6">
      <t>コ</t>
    </rPh>
    <phoneticPr fontId="9"/>
  </si>
  <si>
    <t>無／有　20個　 など</t>
    <rPh sb="0" eb="1">
      <t>ナシ</t>
    </rPh>
    <rPh sb="2" eb="3">
      <t>アリ</t>
    </rPh>
    <rPh sb="6" eb="7">
      <t>コ</t>
    </rPh>
    <phoneticPr fontId="9"/>
  </si>
  <si>
    <t>無／有　20個　など</t>
    <rPh sb="0" eb="1">
      <t>ナシ</t>
    </rPh>
    <rPh sb="2" eb="3">
      <t>アリ</t>
    </rPh>
    <rPh sb="6" eb="7">
      <t>コ</t>
    </rPh>
    <phoneticPr fontId="9"/>
  </si>
  <si>
    <t>無／有　1枚　　など</t>
    <rPh sb="0" eb="1">
      <t>ナシ</t>
    </rPh>
    <rPh sb="2" eb="3">
      <t>アリ</t>
    </rPh>
    <rPh sb="5" eb="6">
      <t>マイ</t>
    </rPh>
    <phoneticPr fontId="9"/>
  </si>
  <si>
    <t>無／有　1台　　など</t>
    <rPh sb="0" eb="1">
      <t>ナシ</t>
    </rPh>
    <rPh sb="2" eb="3">
      <t>アリ</t>
    </rPh>
    <rPh sb="5" eb="6">
      <t>ダイ</t>
    </rPh>
    <phoneticPr fontId="9"/>
  </si>
  <si>
    <t>無／有　10着 　など</t>
    <rPh sb="0" eb="1">
      <t>ナシ</t>
    </rPh>
    <rPh sb="2" eb="3">
      <t>アリ</t>
    </rPh>
    <rPh sb="6" eb="7">
      <t>チャク</t>
    </rPh>
    <phoneticPr fontId="9"/>
  </si>
  <si>
    <t>無／有　1個　　など</t>
    <rPh sb="0" eb="1">
      <t>ナシ</t>
    </rPh>
    <rPh sb="2" eb="3">
      <t>アリ</t>
    </rPh>
    <rPh sb="5" eb="6">
      <t>コ</t>
    </rPh>
    <phoneticPr fontId="9"/>
  </si>
  <si>
    <t>無／有　3日分 　など</t>
    <rPh sb="0" eb="1">
      <t>ナシ</t>
    </rPh>
    <rPh sb="2" eb="3">
      <t>アリ</t>
    </rPh>
    <rPh sb="5" eb="7">
      <t>ニチブン</t>
    </rPh>
    <phoneticPr fontId="9"/>
  </si>
  <si>
    <t>無／有　10人分　など</t>
    <rPh sb="0" eb="1">
      <t>ナシ</t>
    </rPh>
    <rPh sb="2" eb="3">
      <t>アリ</t>
    </rPh>
    <rPh sb="6" eb="8">
      <t>ニンブン</t>
    </rPh>
    <phoneticPr fontId="9"/>
  </si>
  <si>
    <t>無／有　100枚　など</t>
    <rPh sb="0" eb="1">
      <t>ナシ</t>
    </rPh>
    <rPh sb="2" eb="3">
      <t>アリ</t>
    </rPh>
    <rPh sb="7" eb="8">
      <t>マイ</t>
    </rPh>
    <phoneticPr fontId="9"/>
  </si>
  <si>
    <t>無／有　30個　 など</t>
    <rPh sb="0" eb="1">
      <t>ナシ</t>
    </rPh>
    <rPh sb="2" eb="3">
      <t>アリ</t>
    </rPh>
    <rPh sb="6" eb="7">
      <t>コ</t>
    </rPh>
    <phoneticPr fontId="9"/>
  </si>
  <si>
    <t>無／有　10枚　 など</t>
    <rPh sb="0" eb="1">
      <t>ナシ</t>
    </rPh>
    <rPh sb="2" eb="3">
      <t>アリ</t>
    </rPh>
    <rPh sb="6" eb="7">
      <t>マイ</t>
    </rPh>
    <phoneticPr fontId="9"/>
  </si>
  <si>
    <t>無／有　2台 　など</t>
    <rPh sb="0" eb="1">
      <t>ナシ</t>
    </rPh>
    <rPh sb="2" eb="3">
      <t>アリ</t>
    </rPh>
    <rPh sb="5" eb="6">
      <t>ダイ</t>
    </rPh>
    <phoneticPr fontId="9"/>
  </si>
  <si>
    <t>気象庁HP（http://www.jma.go.jp/）</t>
    <phoneticPr fontId="9"/>
  </si>
  <si>
    <t>高知県吾川郡いの町</t>
    <rPh sb="0" eb="3">
      <t>コウチケン</t>
    </rPh>
    <rPh sb="3" eb="6">
      <t>アガワグン</t>
    </rPh>
    <rPh sb="8" eb="9">
      <t>チョウ</t>
    </rPh>
    <phoneticPr fontId="9"/>
  </si>
  <si>
    <t>いの町</t>
    <rPh sb="2" eb="3">
      <t>マチ</t>
    </rPh>
    <phoneticPr fontId="9"/>
  </si>
  <si>
    <t>いの町○○地区</t>
    <rPh sb="2" eb="3">
      <t>マチ</t>
    </rPh>
    <rPh sb="5" eb="7">
      <t>チク</t>
    </rPh>
    <phoneticPr fontId="9"/>
  </si>
  <si>
    <t>仁淀川（河川名）　　など</t>
    <rPh sb="0" eb="3">
      <t>ニヨドガワ</t>
    </rPh>
    <rPh sb="4" eb="6">
      <t>カセン</t>
    </rPh>
    <rPh sb="6" eb="7">
      <t>メイ</t>
    </rPh>
    <phoneticPr fontId="9"/>
  </si>
  <si>
    <t>伊野水位観測所</t>
    <rPh sb="0" eb="2">
      <t>イノ</t>
    </rPh>
    <rPh sb="2" eb="4">
      <t>スイイ</t>
    </rPh>
    <rPh sb="4" eb="6">
      <t>カンソク</t>
    </rPh>
    <rPh sb="6" eb="7">
      <t>ジョ</t>
    </rPh>
    <phoneticPr fontId="9"/>
  </si>
  <si>
    <t>伊野水位観測所（観測所名）など</t>
    <rPh sb="0" eb="2">
      <t>イノ</t>
    </rPh>
    <rPh sb="2" eb="4">
      <t>スイイ</t>
    </rPh>
    <rPh sb="4" eb="6">
      <t>カンソク</t>
    </rPh>
    <rPh sb="6" eb="7">
      <t>ジョ</t>
    </rPh>
    <phoneticPr fontId="9"/>
  </si>
  <si>
    <t>仁淀川</t>
    <rPh sb="0" eb="3">
      <t>ニヨドガワ</t>
    </rPh>
    <phoneticPr fontId="9"/>
  </si>
  <si>
    <t>宇治川（河川名）　　など</t>
    <rPh sb="0" eb="2">
      <t>ウジ</t>
    </rPh>
    <rPh sb="2" eb="3">
      <t>ガワ</t>
    </rPh>
    <rPh sb="4" eb="6">
      <t>カセン</t>
    </rPh>
    <rPh sb="6" eb="7">
      <t>メイ</t>
    </rPh>
    <phoneticPr fontId="9"/>
  </si>
  <si>
    <t>宇治川</t>
    <rPh sb="0" eb="3">
      <t>ウジガワ</t>
    </rPh>
    <phoneticPr fontId="9"/>
  </si>
  <si>
    <t>枝川水位観測所</t>
    <rPh sb="0" eb="2">
      <t>エダガワ</t>
    </rPh>
    <rPh sb="2" eb="4">
      <t>スイイ</t>
    </rPh>
    <rPh sb="4" eb="6">
      <t>カンソク</t>
    </rPh>
    <rPh sb="6" eb="7">
      <t>ジョ</t>
    </rPh>
    <phoneticPr fontId="9"/>
  </si>
  <si>
    <t>枝川（観測所名）など</t>
    <rPh sb="0" eb="2">
      <t>エダガワ</t>
    </rPh>
    <phoneticPr fontId="9"/>
  </si>
  <si>
    <t>（河川名）　　など</t>
    <rPh sb="1" eb="3">
      <t>カセン</t>
    </rPh>
    <rPh sb="3" eb="4">
      <t>メイ</t>
    </rPh>
    <phoneticPr fontId="9"/>
  </si>
  <si>
    <t>（観測所名）など</t>
    <phoneticPr fontId="9"/>
  </si>
  <si>
    <t>http://www.town.ino.kochi.jp/</t>
    <phoneticPr fontId="9"/>
  </si>
  <si>
    <t>088-893-1113</t>
    <phoneticPr fontId="9"/>
  </si>
  <si>
    <t>総務課危機管理室</t>
    <rPh sb="0" eb="2">
      <t>ソウム</t>
    </rPh>
    <rPh sb="2" eb="3">
      <t>カ</t>
    </rPh>
    <rPh sb="3" eb="5">
      <t>キキ</t>
    </rPh>
    <rPh sb="5" eb="7">
      <t>カンリ</t>
    </rPh>
    <rPh sb="7" eb="8">
      <t>シツ</t>
    </rPh>
    <phoneticPr fontId="9"/>
  </si>
  <si>
    <t>所在町名</t>
  </si>
  <si>
    <t>町による「避難準備・高齢者等避難開始」「避難勧告」「避難指示（緊急）」の発令の対象となる、施設の所在地の地区名を記載</t>
    <rPh sb="5" eb="7">
      <t>ヒナン</t>
    </rPh>
    <rPh sb="7" eb="9">
      <t>ジュンビ</t>
    </rPh>
    <rPh sb="10" eb="13">
      <t>コウレイシャ</t>
    </rPh>
    <rPh sb="13" eb="14">
      <t>トウ</t>
    </rPh>
    <rPh sb="14" eb="16">
      <t>ヒナン</t>
    </rPh>
    <rPh sb="16" eb="18">
      <t>カイシ</t>
    </rPh>
    <rPh sb="20" eb="22">
      <t>ヒナン</t>
    </rPh>
    <rPh sb="22" eb="24">
      <t>カンコク</t>
    </rPh>
    <rPh sb="26" eb="28">
      <t>ヒナン</t>
    </rPh>
    <rPh sb="28" eb="30">
      <t>シジ</t>
    </rPh>
    <rPh sb="31" eb="33">
      <t>キンキュウ</t>
    </rPh>
    <rPh sb="36" eb="38">
      <t>ハツレイ</t>
    </rPh>
    <rPh sb="39" eb="41">
      <t>タイショウ</t>
    </rPh>
    <rPh sb="45" eb="47">
      <t>シセツ</t>
    </rPh>
    <rPh sb="48" eb="51">
      <t>ショザイチ</t>
    </rPh>
    <rPh sb="52" eb="55">
      <t>チクメイ</t>
    </rPh>
    <rPh sb="56" eb="58">
      <t>キサイ</t>
    </rPh>
    <phoneticPr fontId="9"/>
  </si>
  <si>
    <t>施設周辺で浸水を引き起こす恐れのある河川について記入下さい。
町から伝達される「水位周知情報」等を踏まえて、必要な防災体制を検討しましょう。</t>
    <rPh sb="0" eb="2">
      <t>シセツ</t>
    </rPh>
    <rPh sb="2" eb="4">
      <t>シュウヘン</t>
    </rPh>
    <rPh sb="5" eb="7">
      <t>シンスイ</t>
    </rPh>
    <rPh sb="8" eb="9">
      <t>ヒ</t>
    </rPh>
    <rPh sb="10" eb="11">
      <t>オ</t>
    </rPh>
    <rPh sb="13" eb="14">
      <t>オソ</t>
    </rPh>
    <rPh sb="18" eb="20">
      <t>カセン</t>
    </rPh>
    <rPh sb="24" eb="26">
      <t>キニュウ</t>
    </rPh>
    <rPh sb="26" eb="27">
      <t>クダ</t>
    </rPh>
    <rPh sb="34" eb="36">
      <t>デンタツ</t>
    </rPh>
    <rPh sb="47" eb="48">
      <t>トウ</t>
    </rPh>
    <rPh sb="49" eb="50">
      <t>フ</t>
    </rPh>
    <rPh sb="54" eb="56">
      <t>ヒツヨウ</t>
    </rPh>
    <rPh sb="57" eb="59">
      <t>ボウサイ</t>
    </rPh>
    <rPh sb="59" eb="61">
      <t>タイセイ</t>
    </rPh>
    <rPh sb="62" eb="64">
      <t>ケントウ</t>
    </rPh>
    <phoneticPr fontId="9"/>
  </si>
  <si>
    <t>町の情報サイト</t>
  </si>
  <si>
    <t>　計画を作成及び必要に応じて見直し・修正をしたときは、水防法第15条の3第2項に基づき、遅滞なく、当該計画をいの町長へ報告する。</t>
    <rPh sb="1" eb="3">
      <t>ケイカク</t>
    </rPh>
    <rPh sb="4" eb="6">
      <t>サクセイ</t>
    </rPh>
    <rPh sb="6" eb="7">
      <t>オヨ</t>
    </rPh>
    <rPh sb="8" eb="10">
      <t>ヒツヨウ</t>
    </rPh>
    <rPh sb="11" eb="12">
      <t>オウ</t>
    </rPh>
    <rPh sb="14" eb="16">
      <t>ミナオ</t>
    </rPh>
    <rPh sb="18" eb="20">
      <t>シュウセイ</t>
    </rPh>
    <rPh sb="27" eb="30">
      <t>スイボウホウ</t>
    </rPh>
    <rPh sb="30" eb="31">
      <t>ダイ</t>
    </rPh>
    <rPh sb="33" eb="34">
      <t>ジョウ</t>
    </rPh>
    <rPh sb="36" eb="37">
      <t>ダイ</t>
    </rPh>
    <rPh sb="38" eb="39">
      <t>コウ</t>
    </rPh>
    <rPh sb="40" eb="41">
      <t>モト</t>
    </rPh>
    <rPh sb="44" eb="46">
      <t>チタイ</t>
    </rPh>
    <rPh sb="49" eb="51">
      <t>トウガイ</t>
    </rPh>
    <rPh sb="51" eb="53">
      <t>ケイカク</t>
    </rPh>
    <rPh sb="56" eb="57">
      <t>チョウ</t>
    </rPh>
    <rPh sb="57" eb="58">
      <t>チョウ</t>
    </rPh>
    <rPh sb="59" eb="61">
      <t>ホウコク</t>
    </rPh>
    <phoneticPr fontId="9"/>
  </si>
  <si>
    <t>町からの緊急速報メールの受信の有無</t>
    <phoneticPr fontId="9"/>
  </si>
  <si>
    <t>福祉（ほけん福祉課）・教育（教育委員会）　等</t>
    <rPh sb="0" eb="2">
      <t>フクシ</t>
    </rPh>
    <rPh sb="6" eb="8">
      <t>フクシ</t>
    </rPh>
    <rPh sb="8" eb="9">
      <t>カ</t>
    </rPh>
    <rPh sb="11" eb="13">
      <t>キョウイク</t>
    </rPh>
    <rPh sb="14" eb="16">
      <t>キョウイク</t>
    </rPh>
    <rPh sb="16" eb="19">
      <t>イインカイ</t>
    </rPh>
    <rPh sb="21" eb="22">
      <t>トウ</t>
    </rPh>
    <phoneticPr fontId="9"/>
  </si>
  <si>
    <t>保護者等への事前連絡</t>
    <rPh sb="3" eb="4">
      <t>ナド</t>
    </rPh>
    <phoneticPr fontId="9"/>
  </si>
  <si>
    <t>こうち防災情報《雨量・水位情報》
（http://kouhou.bousai.pref.kochi.lg.jp/）</t>
    <rPh sb="3" eb="5">
      <t>ボウサイ</t>
    </rPh>
    <rPh sb="5" eb="7">
      <t>ジョウホウ</t>
    </rPh>
    <rPh sb="8" eb="10">
      <t>ウリョウ</t>
    </rPh>
    <rPh sb="11" eb="13">
      <t>スイイ</t>
    </rPh>
    <rPh sb="13" eb="15">
      <t>ジョウホウ</t>
    </rPh>
    <phoneticPr fontId="9"/>
  </si>
  <si>
    <t>避難ルートの途中に通行止め等の障害が発生する可能性を踏まえ、複数の避難ルートを検討してください。</t>
    <rPh sb="0" eb="2">
      <t>ヒナン</t>
    </rPh>
    <rPh sb="6" eb="8">
      <t>トチュウ</t>
    </rPh>
    <rPh sb="9" eb="11">
      <t>ツウコウ</t>
    </rPh>
    <rPh sb="11" eb="12">
      <t>ド</t>
    </rPh>
    <rPh sb="13" eb="14">
      <t>ナド</t>
    </rPh>
    <rPh sb="15" eb="17">
      <t>ショウガイ</t>
    </rPh>
    <rPh sb="18" eb="20">
      <t>ハッセイ</t>
    </rPh>
    <rPh sb="22" eb="25">
      <t>カノウセイ</t>
    </rPh>
    <rPh sb="26" eb="27">
      <t>フ</t>
    </rPh>
    <rPh sb="30" eb="32">
      <t>フクスウ</t>
    </rPh>
    <rPh sb="33" eb="35">
      <t>ヒナン</t>
    </rPh>
    <rPh sb="39" eb="41">
      <t>ケントウ</t>
    </rPh>
    <phoneticPr fontId="9"/>
  </si>
  <si>
    <t>情報収集班</t>
    <rPh sb="4" eb="5">
      <t>ハン</t>
    </rPh>
    <phoneticPr fontId="9"/>
  </si>
  <si>
    <t>（2）組織図</t>
    <rPh sb="5" eb="6">
      <t>ズ</t>
    </rPh>
    <phoneticPr fontId="9"/>
  </si>
  <si>
    <t>　《昼間》</t>
    <rPh sb="2" eb="4">
      <t>ヒルマ</t>
    </rPh>
    <phoneticPr fontId="9"/>
  </si>
  <si>
    <t>統括【施設管理】：</t>
    <rPh sb="0" eb="2">
      <t>トウカツ</t>
    </rPh>
    <rPh sb="3" eb="5">
      <t>シセツ</t>
    </rPh>
    <rPh sb="5" eb="7">
      <t>カンリ</t>
    </rPh>
    <phoneticPr fontId="9"/>
  </si>
  <si>
    <t>指揮班</t>
    <rPh sb="0" eb="2">
      <t>シキ</t>
    </rPh>
    <rPh sb="2" eb="3">
      <t>ハン</t>
    </rPh>
    <phoneticPr fontId="9"/>
  </si>
  <si>
    <t>班　長：</t>
    <rPh sb="0" eb="1">
      <t>ハン</t>
    </rPh>
    <rPh sb="2" eb="3">
      <t>チョウ</t>
    </rPh>
    <phoneticPr fontId="9"/>
  </si>
  <si>
    <t>副班長：</t>
    <rPh sb="0" eb="3">
      <t>フクハンチョウ</t>
    </rPh>
    <phoneticPr fontId="9"/>
  </si>
  <si>
    <t>情報収集班</t>
    <rPh sb="0" eb="2">
      <t>ジョウホウ</t>
    </rPh>
    <rPh sb="2" eb="4">
      <t>シュウシュウ</t>
    </rPh>
    <rPh sb="4" eb="5">
      <t>ハン</t>
    </rPh>
    <phoneticPr fontId="9"/>
  </si>
  <si>
    <t>避難誘導班</t>
    <rPh sb="0" eb="2">
      <t>ヒナン</t>
    </rPh>
    <rPh sb="2" eb="4">
      <t>ユウドウ</t>
    </rPh>
    <rPh sb="4" eb="5">
      <t>ハン</t>
    </rPh>
    <phoneticPr fontId="9"/>
  </si>
  <si>
    <t>　《夜間》</t>
    <rPh sb="2" eb="4">
      <t>ヤカン</t>
    </rPh>
    <phoneticPr fontId="9"/>
  </si>
  <si>
    <t>（3）連絡体制図</t>
    <rPh sb="3" eb="5">
      <t>レンラク</t>
    </rPh>
    <rPh sb="5" eb="7">
      <t>タイセイ</t>
    </rPh>
    <phoneticPr fontId="9"/>
  </si>
  <si>
    <t>統括【施設管理】</t>
    <rPh sb="0" eb="2">
      <t>トウカツ</t>
    </rPh>
    <rPh sb="3" eb="5">
      <t>シセツ</t>
    </rPh>
    <rPh sb="5" eb="7">
      <t>カンリ</t>
    </rPh>
    <phoneticPr fontId="9"/>
  </si>
  <si>
    <t>町</t>
    <rPh sb="0" eb="1">
      <t>マチ</t>
    </rPh>
    <phoneticPr fontId="9"/>
  </si>
  <si>
    <t>消防署</t>
    <rPh sb="0" eb="2">
      <t>ショウボウ</t>
    </rPh>
    <rPh sb="2" eb="3">
      <t>ショ</t>
    </rPh>
    <phoneticPr fontId="9"/>
  </si>
  <si>
    <t>警察署</t>
    <rPh sb="0" eb="3">
      <t>ケイサツショ</t>
    </rPh>
    <phoneticPr fontId="9"/>
  </si>
  <si>
    <t>自主防災会　等</t>
    <rPh sb="0" eb="2">
      <t>ジシュ</t>
    </rPh>
    <rPh sb="2" eb="4">
      <t>ボウサイ</t>
    </rPh>
    <rPh sb="4" eb="5">
      <t>カイ</t>
    </rPh>
    <rPh sb="6" eb="7">
      <t>トウ</t>
    </rPh>
    <phoneticPr fontId="9"/>
  </si>
  <si>
    <t>病院</t>
    <rPh sb="0" eb="2">
      <t>ビョウイン</t>
    </rPh>
    <phoneticPr fontId="9"/>
  </si>
  <si>
    <t>施設職員</t>
    <rPh sb="0" eb="1">
      <t>シ</t>
    </rPh>
    <rPh sb="1" eb="2">
      <t>セツ</t>
    </rPh>
    <rPh sb="2" eb="4">
      <t>ショクイン</t>
    </rPh>
    <phoneticPr fontId="9"/>
  </si>
  <si>
    <t>近隣の福祉施設　等</t>
    <rPh sb="0" eb="2">
      <t>キンリン</t>
    </rPh>
    <rPh sb="3" eb="5">
      <t>フクシ</t>
    </rPh>
    <rPh sb="5" eb="7">
      <t>シセツ</t>
    </rPh>
    <rPh sb="8" eb="9">
      <t>トウ</t>
    </rPh>
    <phoneticPr fontId="9"/>
  </si>
  <si>
    <t>（1）各班の任務と組織</t>
    <phoneticPr fontId="9"/>
  </si>
  <si>
    <t>　　1)各班の任務</t>
    <phoneticPr fontId="9"/>
  </si>
  <si>
    <t>　　①指揮班</t>
    <phoneticPr fontId="9"/>
  </si>
  <si>
    <t>　　②情報収集班</t>
    <phoneticPr fontId="9"/>
  </si>
  <si>
    <t>　　③避難誘導班</t>
    <phoneticPr fontId="9"/>
  </si>
  <si>
    <t>　　　　避難準備・高齢者等避難開始の情報が発令された場合、浸水等の状況を</t>
    <rPh sb="29" eb="31">
      <t>シンスイ</t>
    </rPh>
    <phoneticPr fontId="9"/>
  </si>
  <si>
    <t>　　　発見した場合には、情報収集班への報告を行うとともに利用者等を安全な</t>
    <rPh sb="12" eb="14">
      <t>ジョウホウ</t>
    </rPh>
    <rPh sb="14" eb="16">
      <t>シュウシュウ</t>
    </rPh>
    <rPh sb="16" eb="17">
      <t>ハン</t>
    </rPh>
    <rPh sb="19" eb="21">
      <t>ホウコク</t>
    </rPh>
    <rPh sb="22" eb="23">
      <t>オコナ</t>
    </rPh>
    <phoneticPr fontId="9"/>
  </si>
  <si>
    <t>　　　場所へ避難誘導する。</t>
    <phoneticPr fontId="9"/>
  </si>
  <si>
    <t>　組織体制《昼間》</t>
    <rPh sb="1" eb="3">
      <t>ソシキ</t>
    </rPh>
    <rPh sb="3" eb="5">
      <t>タイセイ</t>
    </rPh>
    <rPh sb="6" eb="8">
      <t>ヒルマ</t>
    </rPh>
    <phoneticPr fontId="9"/>
  </si>
  <si>
    <t>施設統括</t>
    <rPh sb="0" eb="1">
      <t>シ</t>
    </rPh>
    <rPh sb="1" eb="2">
      <t>セツ</t>
    </rPh>
    <rPh sb="2" eb="4">
      <t>トウカツ</t>
    </rPh>
    <phoneticPr fontId="9"/>
  </si>
  <si>
    <t>指　揮　班（班長）</t>
    <rPh sb="0" eb="1">
      <t>ユビ</t>
    </rPh>
    <rPh sb="2" eb="3">
      <t>キ</t>
    </rPh>
    <rPh sb="4" eb="5">
      <t>ハン</t>
    </rPh>
    <rPh sb="6" eb="8">
      <t>ハンチョウ</t>
    </rPh>
    <phoneticPr fontId="9"/>
  </si>
  <si>
    <t>　　　　　（副班長）</t>
    <rPh sb="6" eb="7">
      <t>フク</t>
    </rPh>
    <rPh sb="7" eb="9">
      <t>ハンチョウ</t>
    </rPh>
    <phoneticPr fontId="9"/>
  </si>
  <si>
    <t>情報収集班（班長）</t>
    <rPh sb="0" eb="2">
      <t>ジョウホウ</t>
    </rPh>
    <rPh sb="2" eb="4">
      <t>シュウシュウ</t>
    </rPh>
    <rPh sb="4" eb="5">
      <t>ハン</t>
    </rPh>
    <rPh sb="6" eb="8">
      <t>ハンチョウ</t>
    </rPh>
    <phoneticPr fontId="9"/>
  </si>
  <si>
    <t>避難誘導班（班長）</t>
    <rPh sb="0" eb="2">
      <t>ヒナン</t>
    </rPh>
    <rPh sb="2" eb="4">
      <t>ユウドウ</t>
    </rPh>
    <rPh sb="4" eb="5">
      <t>ハン</t>
    </rPh>
    <rPh sb="6" eb="8">
      <t>ハンチョウ</t>
    </rPh>
    <phoneticPr fontId="9"/>
  </si>
  <si>
    <t>　組織体制《夜間》</t>
    <rPh sb="6" eb="7">
      <t>ヨル</t>
    </rPh>
    <phoneticPr fontId="9"/>
  </si>
  <si>
    <t>町からの入手方法</t>
  </si>
  <si>
    <t>　　　　　電話番号</t>
    <phoneticPr fontId="9"/>
  </si>
  <si>
    <t>　　　　　FAX</t>
    <phoneticPr fontId="9"/>
  </si>
  <si>
    <t>088-892-0353</t>
    <phoneticPr fontId="9"/>
  </si>
  <si>
    <t>　　　　　メールアドレス</t>
    <phoneticPr fontId="9"/>
  </si>
  <si>
    <t>soumu@town.ino.lg.jp</t>
    <phoneticPr fontId="9"/>
  </si>
  <si>
    <t>（関係機関）</t>
    <rPh sb="1" eb="3">
      <t>カンケイ</t>
    </rPh>
    <rPh sb="3" eb="5">
      <t>キカン</t>
    </rPh>
    <phoneticPr fontId="9"/>
  </si>
  <si>
    <t>仁淀消防組合消防署</t>
    <rPh sb="0" eb="2">
      <t>ニヨド</t>
    </rPh>
    <rPh sb="2" eb="4">
      <t>ショウボウ</t>
    </rPh>
    <rPh sb="4" eb="6">
      <t>クミアイ</t>
    </rPh>
    <rPh sb="6" eb="8">
      <t>ショウボウ</t>
    </rPh>
    <rPh sb="8" eb="9">
      <t>ショ</t>
    </rPh>
    <phoneticPr fontId="9"/>
  </si>
  <si>
    <t>088-893-3221</t>
    <phoneticPr fontId="9"/>
  </si>
  <si>
    <t>土佐警察署いの警察庁舎</t>
    <rPh sb="0" eb="2">
      <t>トサ</t>
    </rPh>
    <rPh sb="2" eb="5">
      <t>ケイサツショ</t>
    </rPh>
    <rPh sb="7" eb="9">
      <t>ケイサツ</t>
    </rPh>
    <rPh sb="9" eb="11">
      <t>チョウシャ</t>
    </rPh>
    <phoneticPr fontId="9"/>
  </si>
  <si>
    <t>088-893-1234</t>
    <phoneticPr fontId="9"/>
  </si>
  <si>
    <t>町内会（会長）</t>
    <rPh sb="0" eb="2">
      <t>チョウナイ</t>
    </rPh>
    <rPh sb="2" eb="3">
      <t>カイ</t>
    </rPh>
    <rPh sb="4" eb="6">
      <t>カイチョウ</t>
    </rPh>
    <phoneticPr fontId="9"/>
  </si>
  <si>
    <t>自主防災会（会長）</t>
    <rPh sb="0" eb="2">
      <t>ジシュ</t>
    </rPh>
    <rPh sb="2" eb="4">
      <t>ボウサイ</t>
    </rPh>
    <rPh sb="4" eb="5">
      <t>カイ</t>
    </rPh>
    <rPh sb="6" eb="8">
      <t>カイチョウ</t>
    </rPh>
    <phoneticPr fontId="9"/>
  </si>
  <si>
    <t>他　関係機関①</t>
    <rPh sb="0" eb="1">
      <t>ホカ</t>
    </rPh>
    <rPh sb="2" eb="4">
      <t>カンケイ</t>
    </rPh>
    <rPh sb="4" eb="6">
      <t>キカン</t>
    </rPh>
    <phoneticPr fontId="9"/>
  </si>
  <si>
    <t>ﾗｲﾌﾗｲﾝ関連機関
（電気・通信・ガス・水道）
駐在所　　　等々</t>
    <rPh sb="6" eb="8">
      <t>カンレン</t>
    </rPh>
    <rPh sb="8" eb="10">
      <t>キカン</t>
    </rPh>
    <rPh sb="12" eb="14">
      <t>デンキ</t>
    </rPh>
    <rPh sb="15" eb="17">
      <t>ツウシン</t>
    </rPh>
    <rPh sb="21" eb="23">
      <t>スイドウ</t>
    </rPh>
    <rPh sb="26" eb="29">
      <t>チュウザイショ</t>
    </rPh>
    <rPh sb="32" eb="34">
      <t>トウトウ</t>
    </rPh>
    <phoneticPr fontId="9"/>
  </si>
  <si>
    <t>他　関係機関②</t>
    <rPh sb="0" eb="1">
      <t>ホカ</t>
    </rPh>
    <rPh sb="2" eb="4">
      <t>カンケイ</t>
    </rPh>
    <rPh sb="4" eb="6">
      <t>キカン</t>
    </rPh>
    <phoneticPr fontId="9"/>
  </si>
  <si>
    <t>他　関係機関③</t>
    <rPh sb="0" eb="1">
      <t>ホカ</t>
    </rPh>
    <rPh sb="2" eb="4">
      <t>カンケイ</t>
    </rPh>
    <rPh sb="4" eb="6">
      <t>キカン</t>
    </rPh>
    <phoneticPr fontId="9"/>
  </si>
  <si>
    <t>他　関係機関④</t>
    <rPh sb="0" eb="1">
      <t>ホカ</t>
    </rPh>
    <rPh sb="2" eb="4">
      <t>カンケイ</t>
    </rPh>
    <rPh sb="4" eb="6">
      <t>キカン</t>
    </rPh>
    <phoneticPr fontId="9"/>
  </si>
  <si>
    <t>指揮班
情報収集班</t>
    <rPh sb="0" eb="2">
      <t>シキ</t>
    </rPh>
    <rPh sb="2" eb="3">
      <t>ハン</t>
    </rPh>
    <phoneticPr fontId="9"/>
  </si>
  <si>
    <t>主対応</t>
    <rPh sb="0" eb="1">
      <t>シュ</t>
    </rPh>
    <rPh sb="1" eb="3">
      <t>タイオウ</t>
    </rPh>
    <phoneticPr fontId="9"/>
  </si>
  <si>
    <t>避難誘導班</t>
    <rPh sb="4" eb="5">
      <t>ハン</t>
    </rPh>
    <phoneticPr fontId="9"/>
  </si>
  <si>
    <t>（2）事前対策</t>
    <phoneticPr fontId="9"/>
  </si>
  <si>
    <t xml:space="preserve">（3）情報収集及び伝達 </t>
    <phoneticPr fontId="9"/>
  </si>
  <si>
    <t>　　情報収集班は、気象情報、気象警報、避難勧告等の情報について、次表に</t>
    <phoneticPr fontId="9"/>
  </si>
  <si>
    <t>　示す方法により、情報を収集し、指揮班、避難誘導班および利用者等へ必要</t>
    <phoneticPr fontId="9"/>
  </si>
  <si>
    <t>　事項を報告・連絡する。</t>
    <phoneticPr fontId="9"/>
  </si>
  <si>
    <t>（1）防災体制確立の判断時期及び役割分担</t>
    <rPh sb="3" eb="5">
      <t>ボウサイ</t>
    </rPh>
    <rPh sb="5" eb="7">
      <t>タイセイ</t>
    </rPh>
    <rPh sb="7" eb="9">
      <t>カクリツ</t>
    </rPh>
    <rPh sb="10" eb="12">
      <t>ハンダン</t>
    </rPh>
    <rPh sb="12" eb="14">
      <t>ジキ</t>
    </rPh>
    <rPh sb="14" eb="15">
      <t>オヨ</t>
    </rPh>
    <rPh sb="16" eb="18">
      <t>ヤクワリ</t>
    </rPh>
    <rPh sb="18" eb="20">
      <t>ブンタン</t>
    </rPh>
    <phoneticPr fontId="9"/>
  </si>
  <si>
    <t>　　台風の接近などあらかじめ洪水被害の危険性が高まることが予想される場</t>
    <rPh sb="14" eb="16">
      <t>コウズイ</t>
    </rPh>
    <rPh sb="16" eb="18">
      <t>ヒガイ</t>
    </rPh>
    <phoneticPr fontId="9"/>
  </si>
  <si>
    <t>テレビ・ラジオ</t>
  </si>
  <si>
    <t>メール配信サービス</t>
    <rPh sb="3" eb="5">
      <t>ハイシン</t>
    </rPh>
    <phoneticPr fontId="9"/>
  </si>
  <si>
    <t>テレビ・ラジオ</t>
    <phoneticPr fontId="9"/>
  </si>
  <si>
    <r>
      <t>こうち防災情報</t>
    </r>
    <r>
      <rPr>
        <sz val="11"/>
        <color theme="1"/>
        <rFont val="ＭＳ ゴシック"/>
        <family val="3"/>
        <charset val="128"/>
      </rPr>
      <t>（http://kouhou.bousai.pref.kochi.lg.jp/）</t>
    </r>
    <phoneticPr fontId="9"/>
  </si>
  <si>
    <t>【情報伝達の内容・連絡先等】</t>
    <rPh sb="1" eb="3">
      <t>ジョウホウ</t>
    </rPh>
    <rPh sb="3" eb="5">
      <t>デンタツ</t>
    </rPh>
    <rPh sb="6" eb="8">
      <t>ナイヨウ</t>
    </rPh>
    <rPh sb="9" eb="11">
      <t>レンラク</t>
    </rPh>
    <rPh sb="11" eb="12">
      <t>サキ</t>
    </rPh>
    <rPh sb="12" eb="13">
      <t>トウ</t>
    </rPh>
    <phoneticPr fontId="9"/>
  </si>
  <si>
    <t>報告情報</t>
    <rPh sb="0" eb="2">
      <t>ホウコク</t>
    </rPh>
    <rPh sb="2" eb="4">
      <t>ジョウホウ</t>
    </rPh>
    <phoneticPr fontId="9"/>
  </si>
  <si>
    <t>伝達手段</t>
    <rPh sb="0" eb="2">
      <t>デンタツ</t>
    </rPh>
    <rPh sb="2" eb="4">
      <t>シュダン</t>
    </rPh>
    <phoneticPr fontId="9"/>
  </si>
  <si>
    <t>報告先</t>
    <rPh sb="0" eb="2">
      <t>ホウコク</t>
    </rPh>
    <rPh sb="2" eb="3">
      <t>サキ</t>
    </rPh>
    <phoneticPr fontId="9"/>
  </si>
  <si>
    <t>館内放送</t>
    <rPh sb="0" eb="2">
      <t>カンナイ</t>
    </rPh>
    <rPh sb="2" eb="4">
      <t>ホウソウ</t>
    </rPh>
    <phoneticPr fontId="9"/>
  </si>
  <si>
    <t>口頭</t>
    <rPh sb="0" eb="2">
      <t>コウトウ</t>
    </rPh>
    <phoneticPr fontId="9"/>
  </si>
  <si>
    <t>【関係機関等連絡先】</t>
    <rPh sb="1" eb="3">
      <t>カンケイ</t>
    </rPh>
    <rPh sb="3" eb="6">
      <t>キカントウ</t>
    </rPh>
    <rPh sb="6" eb="8">
      <t>レンラク</t>
    </rPh>
    <rPh sb="8" eb="9">
      <t>サキ</t>
    </rPh>
    <phoneticPr fontId="9"/>
  </si>
  <si>
    <t>機関名</t>
    <rPh sb="0" eb="2">
      <t>キカン</t>
    </rPh>
    <rPh sb="2" eb="3">
      <t>メイ</t>
    </rPh>
    <phoneticPr fontId="9"/>
  </si>
  <si>
    <t>電話</t>
    <rPh sb="0" eb="2">
      <t>デンワ</t>
    </rPh>
    <phoneticPr fontId="9"/>
  </si>
  <si>
    <t>FAX</t>
    <phoneticPr fontId="9"/>
  </si>
  <si>
    <t>メールアドレス</t>
    <phoneticPr fontId="9"/>
  </si>
  <si>
    <t>被害情報</t>
    <phoneticPr fontId="9"/>
  </si>
  <si>
    <t>避難準備等について</t>
    <phoneticPr fontId="9"/>
  </si>
  <si>
    <t>避難開始等について</t>
    <phoneticPr fontId="9"/>
  </si>
  <si>
    <t>（4）施設周辺や避難経路の点検</t>
    <phoneticPr fontId="9"/>
  </si>
  <si>
    <t>　①施設周辺の点検</t>
    <phoneticPr fontId="9"/>
  </si>
  <si>
    <t>　　・避難場所に移動する際、施設敷内の樹木や支障物が無いか点検を実施し、</t>
    <phoneticPr fontId="9"/>
  </si>
  <si>
    <t>　　　支障となる樹木は適宜剪定を実施する。</t>
    <phoneticPr fontId="9"/>
  </si>
  <si>
    <t>　　・施設内の移動時に支障となる物がないかを確認し、支障物は速やかに移</t>
    <phoneticPr fontId="9"/>
  </si>
  <si>
    <t>　　　動する。</t>
    <phoneticPr fontId="9"/>
  </si>
  <si>
    <t>　②避難経路の点検</t>
    <phoneticPr fontId="9"/>
  </si>
  <si>
    <t>　　・避難場所までの避難経路を確認するとともに、大雨時に冠水して移動が</t>
    <phoneticPr fontId="9"/>
  </si>
  <si>
    <t>　　　困難になる箇所等をあらかじめ把握し、施設職員に情報を共有する。</t>
    <phoneticPr fontId="9"/>
  </si>
  <si>
    <t>（5）避難の実施</t>
    <phoneticPr fontId="9"/>
  </si>
  <si>
    <t>　　避難にあたっては、避難開始を館内放送等で「これより（どこへ）、（ど　</t>
    <phoneticPr fontId="9"/>
  </si>
  <si>
    <t>　うやって）避難を開始します」と、施設職員、利用者等に周知する。</t>
    <phoneticPr fontId="9"/>
  </si>
  <si>
    <t>別紙２</t>
    <phoneticPr fontId="9"/>
  </si>
  <si>
    <t>【避難経路図(館内)】</t>
    <phoneticPr fontId="9"/>
  </si>
  <si>
    <t>施設及び避難先の位置と、施設から避難先までの避難ルートを
記載・貼り付けて下さい。</t>
    <rPh sb="6" eb="7">
      <t>サキ</t>
    </rPh>
    <rPh sb="18" eb="19">
      <t>サキ</t>
    </rPh>
    <rPh sb="29" eb="31">
      <t>キサイ</t>
    </rPh>
    <rPh sb="32" eb="33">
      <t>ハ</t>
    </rPh>
    <rPh sb="34" eb="35">
      <t>ツ</t>
    </rPh>
    <rPh sb="37" eb="38">
      <t>クダ</t>
    </rPh>
    <phoneticPr fontId="9"/>
  </si>
  <si>
    <t>　③いの町への連絡先は以下とする。</t>
    <rPh sb="4" eb="5">
      <t>チョウ</t>
    </rPh>
    <rPh sb="7" eb="9">
      <t>レンラク</t>
    </rPh>
    <rPh sb="9" eb="10">
      <t>サキ</t>
    </rPh>
    <rPh sb="11" eb="13">
      <t>イカ</t>
    </rPh>
    <phoneticPr fontId="9"/>
  </si>
  <si>
    <t>　②徒歩や公共交通機関等を用いての広域避難が困難な者がいる場合には、避難
　　困難者の状況や人数についていの町に報告する。</t>
    <rPh sb="2" eb="4">
      <t>トホ</t>
    </rPh>
    <rPh sb="5" eb="7">
      <t>コウキョウ</t>
    </rPh>
    <rPh sb="7" eb="9">
      <t>コウツウ</t>
    </rPh>
    <rPh sb="9" eb="11">
      <t>キカン</t>
    </rPh>
    <rPh sb="11" eb="12">
      <t>トウ</t>
    </rPh>
    <rPh sb="13" eb="14">
      <t>モチ</t>
    </rPh>
    <rPh sb="17" eb="19">
      <t>コウイキ</t>
    </rPh>
    <rPh sb="19" eb="21">
      <t>ヒナン</t>
    </rPh>
    <rPh sb="22" eb="24">
      <t>コンナン</t>
    </rPh>
    <rPh sb="25" eb="26">
      <t>モノ</t>
    </rPh>
    <rPh sb="29" eb="31">
      <t>バアイ</t>
    </rPh>
    <rPh sb="34" eb="36">
      <t>ヒナン</t>
    </rPh>
    <rPh sb="39" eb="41">
      <t>コンナン</t>
    </rPh>
    <rPh sb="41" eb="42">
      <t>シャ</t>
    </rPh>
    <rPh sb="43" eb="45">
      <t>ジョウキョウ</t>
    </rPh>
    <rPh sb="46" eb="48">
      <t>ニンズウ</t>
    </rPh>
    <rPh sb="54" eb="55">
      <t>チョウ</t>
    </rPh>
    <rPh sb="56" eb="58">
      <t>ホウコク</t>
    </rPh>
    <phoneticPr fontId="9"/>
  </si>
  <si>
    <t>いの町等</t>
    <rPh sb="2" eb="3">
      <t>マチ</t>
    </rPh>
    <rPh sb="3" eb="4">
      <t>トウ</t>
    </rPh>
    <phoneticPr fontId="9"/>
  </si>
  <si>
    <t>いの町(担当部局、防災担当)、消防署　等</t>
    <rPh sb="4" eb="6">
      <t>タントウ</t>
    </rPh>
    <rPh sb="6" eb="8">
      <t>ブキョク</t>
    </rPh>
    <rPh sb="9" eb="11">
      <t>ボウサイ</t>
    </rPh>
    <rPh sb="11" eb="13">
      <t>タントウ</t>
    </rPh>
    <rPh sb="15" eb="17">
      <t>ショウボウ</t>
    </rPh>
    <rPh sb="17" eb="18">
      <t>ショ</t>
    </rPh>
    <rPh sb="19" eb="20">
      <t>トウ</t>
    </rPh>
    <phoneticPr fontId="9"/>
  </si>
  <si>
    <t>　　　　施設管理者を支援し、各班へ必要な事項を指示する。また、被災時の浸水</t>
    <phoneticPr fontId="9"/>
  </si>
  <si>
    <t>　　　や被害状況などの情報を入手した場合は、速やかにいの町・消防署等へ通報</t>
    <rPh sb="4" eb="6">
      <t>ヒガイ</t>
    </rPh>
    <rPh sb="6" eb="8">
      <t>ジョウキョウ</t>
    </rPh>
    <rPh sb="11" eb="13">
      <t>ジョウホウ</t>
    </rPh>
    <rPh sb="14" eb="16">
      <t>ニュウシュ</t>
    </rPh>
    <phoneticPr fontId="9"/>
  </si>
  <si>
    <t>　　　する。</t>
    <phoneticPr fontId="9"/>
  </si>
  <si>
    <t>　　　　テレビ、ラジオ、インターネットなどを活用した積極的な情報収集、浸</t>
    <rPh sb="35" eb="36">
      <t>シン</t>
    </rPh>
    <phoneticPr fontId="9"/>
  </si>
  <si>
    <t>　　　水状況の把握や被害情報などを収集し、指揮班、避難誘導班に必要事項を</t>
    <rPh sb="3" eb="4">
      <t>ミズ</t>
    </rPh>
    <rPh sb="4" eb="6">
      <t>ジョウキョウ</t>
    </rPh>
    <phoneticPr fontId="9"/>
  </si>
  <si>
    <t>　　　報告・伝達する。</t>
    <phoneticPr fontId="9"/>
  </si>
  <si>
    <t>　　また、浸水状況の把握や被害状況などの情報を入手した場合は速やかに、</t>
    <phoneticPr fontId="9"/>
  </si>
  <si>
    <t>　いの町・消防署等へ通報する。</t>
    <rPh sb="3" eb="4">
      <t>マチ</t>
    </rPh>
    <phoneticPr fontId="9"/>
  </si>
  <si>
    <t>　合は、夜間当直施設職員の増員や事業等の中断・中止などを検討するととも</t>
    <rPh sb="16" eb="18">
      <t>ジギョウ</t>
    </rPh>
    <rPh sb="18" eb="19">
      <t>ナド</t>
    </rPh>
    <rPh sb="20" eb="22">
      <t>チュウダン</t>
    </rPh>
    <rPh sb="23" eb="25">
      <t>チュウシ</t>
    </rPh>
    <phoneticPr fontId="9"/>
  </si>
  <si>
    <t>　洪水時の避難先は、いの町洪水・土砂ハザードマップの浸水想定区域および浸水深から、以下の場所とする。</t>
    <rPh sb="1" eb="4">
      <t>コウズイジ</t>
    </rPh>
    <rPh sb="5" eb="7">
      <t>ヒナン</t>
    </rPh>
    <rPh sb="7" eb="8">
      <t>サキ</t>
    </rPh>
    <rPh sb="12" eb="13">
      <t>マチ</t>
    </rPh>
    <rPh sb="13" eb="15">
      <t>コウズイ</t>
    </rPh>
    <rPh sb="16" eb="18">
      <t>ドシャ</t>
    </rPh>
    <rPh sb="26" eb="28">
      <t>シンスイ</t>
    </rPh>
    <rPh sb="28" eb="30">
      <t>ソウテイ</t>
    </rPh>
    <rPh sb="30" eb="32">
      <t>クイキ</t>
    </rPh>
    <rPh sb="35" eb="37">
      <t>シンスイ</t>
    </rPh>
    <rPh sb="37" eb="38">
      <t>フカ</t>
    </rPh>
    <rPh sb="41" eb="43">
      <t>イカ</t>
    </rPh>
    <rPh sb="44" eb="46">
      <t>バショ</t>
    </rPh>
    <phoneticPr fontId="9"/>
  </si>
  <si>
    <t>「施設内緊急連絡網」などを整備し、施設内での連絡体制、連絡方法が共有されるような対策をお願いします。</t>
    <rPh sb="13" eb="15">
      <t>セイビ</t>
    </rPh>
    <rPh sb="17" eb="19">
      <t>シセツ</t>
    </rPh>
    <rPh sb="19" eb="20">
      <t>ナイ</t>
    </rPh>
    <rPh sb="22" eb="24">
      <t>レンラク</t>
    </rPh>
    <rPh sb="24" eb="26">
      <t>タイセイ</t>
    </rPh>
    <rPh sb="27" eb="29">
      <t>レンラク</t>
    </rPh>
    <rPh sb="29" eb="31">
      <t>ホウホウ</t>
    </rPh>
    <rPh sb="32" eb="34">
      <t>キョウユウ</t>
    </rPh>
    <rPh sb="40" eb="42">
      <t>タイサク</t>
    </rPh>
    <rPh sb="44" eb="45">
      <t>ネガ</t>
    </rPh>
    <phoneticPr fontId="9"/>
  </si>
  <si>
    <r>
      <t xml:space="preserve"> </t>
    </r>
    <r>
      <rPr>
        <sz val="7"/>
        <color theme="1"/>
        <rFont val="ＭＳ ゴシック"/>
        <family val="3"/>
        <charset val="128"/>
      </rPr>
      <t xml:space="preserve"> </t>
    </r>
    <r>
      <rPr>
        <sz val="14"/>
        <color theme="1"/>
        <rFont val="ＭＳ ゴシック"/>
        <family val="3"/>
        <charset val="128"/>
      </rPr>
      <t>避難先までの避難経路については、「別紙１　避難経路図」のとおりとする。また、屋内での安全避難場所への避難経路については「別紙２　避難経路図（館内）」のとおりとする。</t>
    </r>
    <rPh sb="2" eb="4">
      <t>ヒナン</t>
    </rPh>
    <rPh sb="4" eb="5">
      <t>サキ</t>
    </rPh>
    <rPh sb="8" eb="10">
      <t>ヒナン</t>
    </rPh>
    <rPh sb="10" eb="12">
      <t>ケイロ</t>
    </rPh>
    <rPh sb="19" eb="21">
      <t>ベッシ</t>
    </rPh>
    <rPh sb="23" eb="25">
      <t>ヒナン</t>
    </rPh>
    <rPh sb="25" eb="27">
      <t>ケイロ</t>
    </rPh>
    <rPh sb="27" eb="28">
      <t>ズ</t>
    </rPh>
    <rPh sb="40" eb="42">
      <t>オクナイ</t>
    </rPh>
    <rPh sb="44" eb="46">
      <t>アンゼン</t>
    </rPh>
    <rPh sb="46" eb="48">
      <t>ヒナン</t>
    </rPh>
    <rPh sb="48" eb="50">
      <t>バショ</t>
    </rPh>
    <rPh sb="52" eb="54">
      <t>ヒナン</t>
    </rPh>
    <rPh sb="54" eb="56">
      <t>ケイロ</t>
    </rPh>
    <rPh sb="72" eb="74">
      <t>カンナイ</t>
    </rPh>
    <phoneticPr fontId="9"/>
  </si>
  <si>
    <t>避難場所（館内）</t>
    <rPh sb="0" eb="2">
      <t>ヒナン</t>
    </rPh>
    <rPh sb="2" eb="4">
      <t>バショ</t>
    </rPh>
    <rPh sb="5" eb="7">
      <t>カンナイ</t>
    </rPh>
    <phoneticPr fontId="9"/>
  </si>
  <si>
    <t>「近隣の」の部分は「同法人の」「災害時協力体制を構築している」などに置き換えて検討ください。「福祉施設」の部分は「学校」「医療施設」などに置き換えて検討ください。</t>
    <rPh sb="1" eb="3">
      <t>キンリン</t>
    </rPh>
    <rPh sb="6" eb="8">
      <t>ブブン</t>
    </rPh>
    <rPh sb="10" eb="11">
      <t>ドウ</t>
    </rPh>
    <rPh sb="11" eb="13">
      <t>ホウジン</t>
    </rPh>
    <rPh sb="16" eb="18">
      <t>サイガイ</t>
    </rPh>
    <rPh sb="18" eb="19">
      <t>ジ</t>
    </rPh>
    <rPh sb="19" eb="21">
      <t>キョウリョク</t>
    </rPh>
    <rPh sb="21" eb="23">
      <t>タイセイ</t>
    </rPh>
    <rPh sb="24" eb="26">
      <t>コウチク</t>
    </rPh>
    <rPh sb="34" eb="35">
      <t>オ</t>
    </rPh>
    <rPh sb="36" eb="37">
      <t>カ</t>
    </rPh>
    <rPh sb="39" eb="41">
      <t>ケントウ</t>
    </rPh>
    <rPh sb="47" eb="49">
      <t>フクシ</t>
    </rPh>
    <rPh sb="49" eb="51">
      <t>シセツ</t>
    </rPh>
    <rPh sb="53" eb="55">
      <t>ブブン</t>
    </rPh>
    <rPh sb="57" eb="59">
      <t>ガッコウ</t>
    </rPh>
    <rPh sb="61" eb="63">
      <t>イリョウ</t>
    </rPh>
    <rPh sb="63" eb="65">
      <t>シセツ</t>
    </rPh>
    <rPh sb="69" eb="70">
      <t>オ</t>
    </rPh>
    <rPh sb="71" eb="72">
      <t>カ</t>
    </rPh>
    <rPh sb="74" eb="76">
      <t>ケントウ</t>
    </rPh>
    <phoneticPr fontId="9"/>
  </si>
  <si>
    <t>ハザードマップ、いの町地域防災計画等で避難場所の情報を確認してください。</t>
    <rPh sb="10" eb="11">
      <t>マチ</t>
    </rPh>
    <rPh sb="11" eb="13">
      <t>チイキ</t>
    </rPh>
    <rPh sb="13" eb="15">
      <t>ボウサイ</t>
    </rPh>
    <rPh sb="15" eb="17">
      <t>ケイカク</t>
    </rPh>
    <rPh sb="17" eb="18">
      <t>ナド</t>
    </rPh>
    <rPh sb="19" eb="21">
      <t>ヒナン</t>
    </rPh>
    <rPh sb="21" eb="23">
      <t>バショ</t>
    </rPh>
    <rPh sb="24" eb="26">
      <t>ジョウホウ</t>
    </rPh>
    <rPh sb="27" eb="29">
      <t>カクニン</t>
    </rPh>
    <phoneticPr fontId="9"/>
  </si>
  <si>
    <t xml:space="preserve">※
</t>
    <phoneticPr fontId="9"/>
  </si>
  <si>
    <t xml:space="preserve">(1)別添「自衛水防組織活動要領（案）」に基づき自衛水防組織を設置する。
（２）自衛水防組織においては、以下のとおり訓練を実施するものとする。
①　毎年４月に新たに自衛水防組織の構成員となった従業員を対象として研修を実施する。
②　毎年５月に行う全従業員を対象とした訓練に先立って、自衛水防組織の全構成員を対象として情報収集・伝達及び避難誘導に関する訓練を実施する。
（３）自衛水防組織の報告
自衛水防組織を組織または変更をしたときは、水防法第１５条の３第２項に基づき、遅滞なく、当該計画を市町村長へ報告する。
</t>
    <phoneticPr fontId="9"/>
  </si>
  <si>
    <t>自衛水防組織を設置する場合には、加筆・修正してください。
また、あわせて別添「自衛水防組織活動要領（案）」を作成してください。</t>
    <rPh sb="0" eb="2">
      <t>ジエイ</t>
    </rPh>
    <rPh sb="2" eb="4">
      <t>スイボウ</t>
    </rPh>
    <rPh sb="4" eb="6">
      <t>ソシキ</t>
    </rPh>
    <rPh sb="7" eb="9">
      <t>セッチ</t>
    </rPh>
    <rPh sb="11" eb="13">
      <t>バアイ</t>
    </rPh>
    <rPh sb="16" eb="18">
      <t>カヒツ</t>
    </rPh>
    <rPh sb="19" eb="21">
      <t>シュウセイ</t>
    </rPh>
    <rPh sb="36" eb="38">
      <t>ベッテン</t>
    </rPh>
    <rPh sb="54" eb="56">
      <t>サクセイ</t>
    </rPh>
    <phoneticPr fontId="9"/>
  </si>
  <si>
    <t>第1条4（2）任務に係る体制表、第3条（1）自衛水防組織装備品リストを作成してください。</t>
    <rPh sb="0" eb="1">
      <t>ダイ</t>
    </rPh>
    <rPh sb="2" eb="3">
      <t>ジョウ</t>
    </rPh>
    <rPh sb="7" eb="9">
      <t>ニンム</t>
    </rPh>
    <rPh sb="10" eb="11">
      <t>カカ</t>
    </rPh>
    <rPh sb="12" eb="14">
      <t>タイセイ</t>
    </rPh>
    <rPh sb="14" eb="15">
      <t>ヒョウ</t>
    </rPh>
    <rPh sb="16" eb="17">
      <t>ダイ</t>
    </rPh>
    <rPh sb="18" eb="19">
      <t>ジョウ</t>
    </rPh>
    <rPh sb="35" eb="37">
      <t>サクセイ</t>
    </rPh>
    <phoneticPr fontId="9"/>
  </si>
  <si>
    <t>施設内安全確保を図る場所（建物、階、部屋等）までの避難経路を記載してください。浸水深等により施設内避難が出来ない場合は、削除するか、「不可」等を記載ください。</t>
    <rPh sb="0" eb="2">
      <t>シセツ</t>
    </rPh>
    <rPh sb="2" eb="3">
      <t>ナイ</t>
    </rPh>
    <rPh sb="3" eb="5">
      <t>アンゼン</t>
    </rPh>
    <rPh sb="5" eb="7">
      <t>カクホ</t>
    </rPh>
    <rPh sb="8" eb="9">
      <t>ハカ</t>
    </rPh>
    <rPh sb="10" eb="12">
      <t>バショ</t>
    </rPh>
    <rPh sb="13" eb="15">
      <t>タテモノ</t>
    </rPh>
    <rPh sb="16" eb="17">
      <t>カイ</t>
    </rPh>
    <rPh sb="18" eb="20">
      <t>ヘヤ</t>
    </rPh>
    <rPh sb="20" eb="21">
      <t>ナド</t>
    </rPh>
    <rPh sb="25" eb="27">
      <t>ヒナン</t>
    </rPh>
    <rPh sb="27" eb="29">
      <t>ケイロ</t>
    </rPh>
    <rPh sb="30" eb="32">
      <t>キサイ</t>
    </rPh>
    <rPh sb="39" eb="41">
      <t>シンスイ</t>
    </rPh>
    <rPh sb="41" eb="42">
      <t>フカ</t>
    </rPh>
    <rPh sb="42" eb="43">
      <t>ナド</t>
    </rPh>
    <rPh sb="46" eb="48">
      <t>シセツ</t>
    </rPh>
    <rPh sb="48" eb="49">
      <t>ナイ</t>
    </rPh>
    <rPh sb="49" eb="51">
      <t>ヒナン</t>
    </rPh>
    <rPh sb="52" eb="54">
      <t>デキ</t>
    </rPh>
    <rPh sb="56" eb="58">
      <t>バアイ</t>
    </rPh>
    <rPh sb="60" eb="62">
      <t>サクジョ</t>
    </rPh>
    <rPh sb="67" eb="69">
      <t>フカ</t>
    </rPh>
    <rPh sb="70" eb="71">
      <t>ナド</t>
    </rPh>
    <rPh sb="72" eb="74">
      <t>キサイ</t>
    </rPh>
    <phoneticPr fontId="9"/>
  </si>
  <si>
    <r>
      <t>別添　「自衛水防組織活動要領（案）」</t>
    </r>
    <r>
      <rPr>
        <b/>
        <sz val="14"/>
        <color rgb="FFFF0000"/>
        <rFont val="ＭＳ ゴシック"/>
        <family val="3"/>
        <charset val="128"/>
      </rPr>
      <t xml:space="preserve"> (自衛水防組織を設置する場合のみ作成)</t>
    </r>
    <phoneticPr fontId="9"/>
  </si>
  <si>
    <r>
      <t>(1)</t>
    </r>
    <r>
      <rPr>
        <sz val="7"/>
        <color theme="1"/>
        <rFont val="Times New Roman"/>
        <family val="1"/>
      </rPr>
      <t xml:space="preserve">    </t>
    </r>
    <r>
      <rPr>
        <sz val="14"/>
        <color theme="1"/>
        <rFont val="ＭＳ ゴシック"/>
        <family val="3"/>
        <charset val="128"/>
      </rPr>
      <t>情報収集</t>
    </r>
    <phoneticPr fontId="9"/>
  </si>
  <si>
    <t>(2) 情報伝達</t>
    <phoneticPr fontId="9"/>
  </si>
  <si>
    <t xml:space="preserve"> (3)自衛水防組織の報告
　　自衛水防組織を組織または変更をしたときは、水防法第１５条の３第２項に
   基づき遅滞なく、当該計画をいの町長へ報告する。
</t>
    <rPh sb="69" eb="70">
      <t>マチ</t>
    </rPh>
    <phoneticPr fontId="9"/>
  </si>
  <si>
    <t>自衛水防組織を設置する場合には、加筆・修正してください。</t>
    <rPh sb="0" eb="2">
      <t>ジエイ</t>
    </rPh>
    <rPh sb="2" eb="4">
      <t>スイボウ</t>
    </rPh>
    <rPh sb="4" eb="6">
      <t>ソシキ</t>
    </rPh>
    <rPh sb="7" eb="9">
      <t>セッチ</t>
    </rPh>
    <rPh sb="11" eb="13">
      <t>バアイ</t>
    </rPh>
    <rPh sb="16" eb="18">
      <t>カヒツ</t>
    </rPh>
    <rPh sb="19" eb="21">
      <t>シュウセイ</t>
    </rPh>
    <phoneticPr fontId="9"/>
  </si>
  <si>
    <r>
      <t>・本シートは、避難確保計画を簡易に作成することを目的としたものです。このため、出力シート上に作成される計画内容は、必ずしも各施設の状況を反映したものとはなりません。適切な計画を作成するため、</t>
    </r>
    <r>
      <rPr>
        <u/>
        <sz val="12"/>
        <color rgb="FFFF0000"/>
        <rFont val="ＭＳ ゴシック"/>
        <family val="3"/>
        <charset val="128"/>
      </rPr>
      <t>各施設においてはシート上に作成された計画内容を十分確認し、必要な場合修正してください。</t>
    </r>
    <r>
      <rPr>
        <sz val="12"/>
        <color theme="1"/>
        <rFont val="ＭＳ ゴシック"/>
        <family val="3"/>
        <charset val="128"/>
      </rPr>
      <t xml:space="preserve">
・シートの性質上、文字がつぶれたりする場合がありますので、その場合は適宜エクセルシートの大きさを変えるなどで表示内容を調整してください。
・太枠線内の薄茶色付けされた部分に入力してください。
・出力シートの内容の修正は、直接出力シートに対して行ってください。
</t>
    </r>
    <rPh sb="1" eb="2">
      <t>ホン</t>
    </rPh>
    <rPh sb="7" eb="9">
      <t>ヒナン</t>
    </rPh>
    <rPh sb="9" eb="11">
      <t>カクホ</t>
    </rPh>
    <rPh sb="11" eb="13">
      <t>ケイカク</t>
    </rPh>
    <rPh sb="14" eb="16">
      <t>カンイ</t>
    </rPh>
    <rPh sb="17" eb="19">
      <t>サクセイ</t>
    </rPh>
    <rPh sb="24" eb="26">
      <t>モクテキ</t>
    </rPh>
    <rPh sb="39" eb="41">
      <t>シュツリョク</t>
    </rPh>
    <rPh sb="44" eb="45">
      <t>ジョウ</t>
    </rPh>
    <rPh sb="46" eb="48">
      <t>サクセイ</t>
    </rPh>
    <rPh sb="51" eb="53">
      <t>ケイカク</t>
    </rPh>
    <rPh sb="53" eb="55">
      <t>ナイヨウ</t>
    </rPh>
    <rPh sb="57" eb="58">
      <t>カナラ</t>
    </rPh>
    <rPh sb="61" eb="64">
      <t>カクシセツ</t>
    </rPh>
    <rPh sb="65" eb="67">
      <t>ジョウキョウ</t>
    </rPh>
    <rPh sb="68" eb="70">
      <t>ハンエイ</t>
    </rPh>
    <rPh sb="82" eb="84">
      <t>テキセツ</t>
    </rPh>
    <rPh sb="85" eb="87">
      <t>ケイカク</t>
    </rPh>
    <rPh sb="88" eb="90">
      <t>サクセイ</t>
    </rPh>
    <rPh sb="95" eb="98">
      <t>カクシセツ</t>
    </rPh>
    <rPh sb="106" eb="107">
      <t>ジョウ</t>
    </rPh>
    <rPh sb="108" eb="110">
      <t>サクセイ</t>
    </rPh>
    <rPh sb="113" eb="115">
      <t>ケイカク</t>
    </rPh>
    <rPh sb="115" eb="117">
      <t>ナイヨウ</t>
    </rPh>
    <rPh sb="118" eb="120">
      <t>ジュウブン</t>
    </rPh>
    <rPh sb="120" eb="122">
      <t>カクニン</t>
    </rPh>
    <rPh sb="124" eb="126">
      <t>ヒツヨウ</t>
    </rPh>
    <rPh sb="127" eb="129">
      <t>バアイ</t>
    </rPh>
    <rPh sb="129" eb="131">
      <t>シュウセイ</t>
    </rPh>
    <rPh sb="144" eb="147">
      <t>セイシツジョウ</t>
    </rPh>
    <rPh sb="148" eb="150">
      <t>モジ</t>
    </rPh>
    <rPh sb="158" eb="160">
      <t>バアイ</t>
    </rPh>
    <rPh sb="170" eb="172">
      <t>バアイ</t>
    </rPh>
    <rPh sb="173" eb="175">
      <t>テキギ</t>
    </rPh>
    <rPh sb="183" eb="184">
      <t>オオ</t>
    </rPh>
    <rPh sb="187" eb="188">
      <t>カ</t>
    </rPh>
    <rPh sb="193" eb="195">
      <t>ヒョウジ</t>
    </rPh>
    <rPh sb="195" eb="197">
      <t>ナイヨウ</t>
    </rPh>
    <rPh sb="198" eb="200">
      <t>チョウセイ</t>
    </rPh>
    <rPh sb="209" eb="211">
      <t>フトワク</t>
    </rPh>
    <rPh sb="211" eb="213">
      <t>センナイ</t>
    </rPh>
    <rPh sb="214" eb="215">
      <t>ウス</t>
    </rPh>
    <rPh sb="215" eb="216">
      <t>チャ</t>
    </rPh>
    <rPh sb="216" eb="217">
      <t>イロ</t>
    </rPh>
    <rPh sb="217" eb="218">
      <t>ヅ</t>
    </rPh>
    <rPh sb="222" eb="224">
      <t>ブブン</t>
    </rPh>
    <rPh sb="225" eb="227">
      <t>ニュウリョク</t>
    </rPh>
    <rPh sb="236" eb="238">
      <t>シュツリョク</t>
    </rPh>
    <rPh sb="242" eb="244">
      <t>ナイヨウ</t>
    </rPh>
    <rPh sb="245" eb="247">
      <t>シュウセイ</t>
    </rPh>
    <rPh sb="249" eb="251">
      <t>チョクセツ</t>
    </rPh>
    <rPh sb="251" eb="253">
      <t>シュツリョク</t>
    </rPh>
    <rPh sb="257" eb="258">
      <t>タイ</t>
    </rPh>
    <rPh sb="260" eb="261">
      <t>オコナ</t>
    </rPh>
    <phoneticPr fontId="9"/>
  </si>
  <si>
    <t>施設長　《役職》○○○○</t>
    <phoneticPr fontId="9"/>
  </si>
  <si>
    <t>班長　　《役職》○○○○</t>
    <phoneticPr fontId="9"/>
  </si>
  <si>
    <t>副班長　《役職》○○○○</t>
    <phoneticPr fontId="9"/>
  </si>
  <si>
    <t>副班長　《役職》○○○○</t>
    <rPh sb="5" eb="7">
      <t>ヤクショク</t>
    </rPh>
    <phoneticPr fontId="9"/>
  </si>
  <si>
    <t>088-893-3225</t>
    <phoneticPr fontId="9"/>
  </si>
  <si>
    <t>niyodoshoubou@apricot.ocn.ne.jp</t>
    <phoneticPr fontId="9"/>
  </si>
  <si>
    <t>校長・園長・施設長　等</t>
    <rPh sb="0" eb="2">
      <t>コウチョウ</t>
    </rPh>
    <rPh sb="3" eb="5">
      <t>エンチョウ</t>
    </rPh>
    <rPh sb="6" eb="8">
      <t>シセツ</t>
    </rPh>
    <rPh sb="8" eb="9">
      <t>チョウ</t>
    </rPh>
    <rPh sb="10" eb="11">
      <t>トウ</t>
    </rPh>
    <phoneticPr fontId="9"/>
  </si>
  <si>
    <t>○○小学校、幼稚園、保育園　施設名　等</t>
    <rPh sb="6" eb="9">
      <t>ヨウチエン</t>
    </rPh>
    <rPh sb="10" eb="12">
      <t>ホイク</t>
    </rPh>
    <rPh sb="12" eb="13">
      <t>エン</t>
    </rPh>
    <rPh sb="14" eb="16">
      <t>シセツ</t>
    </rPh>
    <rPh sb="16" eb="17">
      <t>メイ</t>
    </rPh>
    <rPh sb="18" eb="19">
      <t>トウ</t>
    </rPh>
    <phoneticPr fontId="9"/>
  </si>
  <si>
    <t>○</t>
  </si>
  <si>
    <t>町への連絡先（所管課室名）</t>
    <rPh sb="7" eb="9">
      <t>ショカン</t>
    </rPh>
    <rPh sb="9" eb="11">
      <t>カシツ</t>
    </rPh>
    <phoneticPr fontId="9"/>
  </si>
  <si>
    <t>いの町○○－○○</t>
    <rPh sb="2" eb="3">
      <t>マチ</t>
    </rPh>
    <phoneticPr fontId="9"/>
  </si>
  <si>
    <t>徒歩／エレベータ　　等</t>
    <rPh sb="0" eb="2">
      <t>トホ</t>
    </rPh>
    <rPh sb="10" eb="11">
      <t>トウ</t>
    </rPh>
    <phoneticPr fontId="9"/>
  </si>
  <si>
    <t>施設の３階○○室　等</t>
    <rPh sb="0" eb="2">
      <t>シセツ</t>
    </rPh>
    <rPh sb="4" eb="5">
      <t>カイ</t>
    </rPh>
    <rPh sb="9" eb="10">
      <t>トウ</t>
    </rPh>
    <phoneticPr fontId="9"/>
  </si>
  <si>
    <t>新規採用の職員 　等</t>
    <rPh sb="0" eb="2">
      <t>シンキ</t>
    </rPh>
    <rPh sb="2" eb="4">
      <t>サイヨウ</t>
    </rPh>
    <rPh sb="5" eb="7">
      <t>ショクイン</t>
    </rPh>
    <phoneticPr fontId="9"/>
  </si>
  <si>
    <t>防災情報及び避難誘導 　等</t>
    <rPh sb="0" eb="2">
      <t>ボウサイ</t>
    </rPh>
    <rPh sb="2" eb="4">
      <t>ジョウホウ</t>
    </rPh>
    <rPh sb="4" eb="5">
      <t>オヨ</t>
    </rPh>
    <rPh sb="6" eb="8">
      <t>ヒナン</t>
    </rPh>
    <rPh sb="8" eb="10">
      <t>ユウドウ</t>
    </rPh>
    <phoneticPr fontId="9"/>
  </si>
  <si>
    <t>全職員 　等</t>
    <rPh sb="0" eb="1">
      <t>ゼン</t>
    </rPh>
    <phoneticPr fontId="9"/>
  </si>
  <si>
    <t>避難誘導 　等</t>
    <rPh sb="0" eb="2">
      <t>ヒナン</t>
    </rPh>
    <rPh sb="2" eb="4">
      <t>ユウドウ</t>
    </rPh>
    <phoneticPr fontId="9"/>
  </si>
  <si>
    <t>児童（職員含む） 　等</t>
    <rPh sb="0" eb="2">
      <t>ジドウ</t>
    </rPh>
    <rPh sb="3" eb="5">
      <t>ショクイン</t>
    </rPh>
    <rPh sb="5" eb="6">
      <t>フク</t>
    </rPh>
    <rPh sb="10" eb="11">
      <t>トウ</t>
    </rPh>
    <phoneticPr fontId="9"/>
  </si>
  <si>
    <t>情報収集・伝達 　等</t>
    <rPh sb="0" eb="2">
      <t>ジョウホウ</t>
    </rPh>
    <rPh sb="2" eb="4">
      <t>シュウシュウ</t>
    </rPh>
    <rPh sb="5" eb="7">
      <t>デンタツ</t>
    </rPh>
    <phoneticPr fontId="9"/>
  </si>
  <si>
    <t>4月　 　</t>
    <rPh sb="1" eb="2">
      <t>ガツ</t>
    </rPh>
    <phoneticPr fontId="9"/>
  </si>
  <si>
    <t>5月　 　</t>
    <rPh sb="1" eb="2">
      <t>ガツ</t>
    </rPh>
    <phoneticPr fontId="9"/>
  </si>
  <si>
    <t>4月 　</t>
    <rPh sb="1" eb="2">
      <t>ガツ</t>
    </rPh>
    <phoneticPr fontId="9"/>
  </si>
  <si>
    <t>5月 　</t>
    <rPh sb="1" eb="2">
      <t>ガツ</t>
    </rPh>
    <phoneticPr fontId="9"/>
  </si>
  <si>
    <t xml:space="preserve"> 職員、施設利用者等への防災教育及び訓練は、以下の通り実施する。</t>
    <rPh sb="1" eb="3">
      <t>ショクイン</t>
    </rPh>
    <rPh sb="4" eb="6">
      <t>シセツ</t>
    </rPh>
    <rPh sb="6" eb="9">
      <t>リヨウシャ</t>
    </rPh>
    <rPh sb="9" eb="10">
      <t>トウ</t>
    </rPh>
    <rPh sb="12" eb="14">
      <t>ボウサイ</t>
    </rPh>
    <rPh sb="14" eb="16">
      <t>キョウイク</t>
    </rPh>
    <rPh sb="16" eb="17">
      <t>オヨ</t>
    </rPh>
    <rPh sb="18" eb="20">
      <t>クンレン</t>
    </rPh>
    <rPh sb="22" eb="24">
      <t>イカ</t>
    </rPh>
    <rPh sb="25" eb="26">
      <t>トオ</t>
    </rPh>
    <rPh sb="27" eb="29">
      <t>ジッシ</t>
    </rPh>
    <phoneticPr fontId="9"/>
  </si>
  <si>
    <t xml:space="preserve">(2)自衛水防組織においては、以下のとおり訓練を実施するものとする。
　①毎年○○月に新たに自衛水防組織の構成員となった職員を対象として研修を実
②　毎年５月に行う全従業員を対象とした訓練に先立って、自衛水防組織の全構成員を対象として情報収集・伝達及び避難誘導に関する訓練を実施する。
</t>
    <rPh sb="60" eb="61">
      <t>ショク</t>
    </rPh>
    <phoneticPr fontId="9"/>
  </si>
  <si>
    <t>　施する。</t>
    <rPh sb="1" eb="2">
      <t>ホドコ</t>
    </rPh>
    <phoneticPr fontId="9"/>
  </si>
  <si>
    <t>職員名簿</t>
    <rPh sb="0" eb="2">
      <t>ショクイン</t>
    </rPh>
    <rPh sb="2" eb="4">
      <t>メイボ</t>
    </rPh>
    <phoneticPr fontId="9"/>
  </si>
  <si>
    <t>　　本避難確保計画は、当施設に勤務する職員（以下「施設職員」という）お</t>
    <rPh sb="11" eb="12">
      <t>トウ</t>
    </rPh>
    <phoneticPr fontId="9"/>
  </si>
  <si>
    <t>　よび児童、また、出入りする全ての者（以下「利用者等」という）に適用す</t>
    <rPh sb="3" eb="5">
      <t>ジドウ</t>
    </rPh>
    <phoneticPr fontId="9"/>
  </si>
  <si>
    <t>　る。</t>
    <phoneticPr fontId="9"/>
  </si>
  <si>
    <t xml:space="preserve">１．計画の目的 </t>
    <phoneticPr fontId="9"/>
  </si>
  <si>
    <t>２．計画の報告</t>
    <rPh sb="2" eb="4">
      <t>ケイカク</t>
    </rPh>
    <rPh sb="5" eb="7">
      <t>ホウコク</t>
    </rPh>
    <phoneticPr fontId="9"/>
  </si>
  <si>
    <t xml:space="preserve">３．計画の適用範囲 </t>
    <phoneticPr fontId="9"/>
  </si>
  <si>
    <t xml:space="preserve">４．防災体制に関する事項 </t>
    <rPh sb="2" eb="4">
      <t>ボウサイ</t>
    </rPh>
    <rPh sb="4" eb="6">
      <t>タイセイ</t>
    </rPh>
    <rPh sb="7" eb="8">
      <t>カン</t>
    </rPh>
    <rPh sb="10" eb="12">
      <t>ジコウ</t>
    </rPh>
    <phoneticPr fontId="9"/>
  </si>
  <si>
    <t xml:space="preserve">５．防災体制 </t>
    <phoneticPr fontId="9"/>
  </si>
  <si>
    <t>避難誘導班
指揮班
情報収集班</t>
    <rPh sb="4" eb="5">
      <t>ハン</t>
    </rPh>
    <rPh sb="8" eb="10">
      <t>シキ</t>
    </rPh>
    <rPh sb="10" eb="11">
      <t>ハン</t>
    </rPh>
    <rPh sb="14" eb="16">
      <t>ジョウホウ</t>
    </rPh>
    <rPh sb="16" eb="18">
      <t>シュウシュウ</t>
    </rPh>
    <rPh sb="18" eb="19">
      <t>ハン</t>
    </rPh>
    <phoneticPr fontId="9"/>
  </si>
  <si>
    <t xml:space="preserve">施設内全体の避難誘導
関係機関等への連絡・通報
洪水予報等の情報収集
</t>
    <phoneticPr fontId="9"/>
  </si>
  <si>
    <t>洪水予報等の情報収集</t>
    <phoneticPr fontId="9"/>
  </si>
  <si>
    <t>洪水予報等の情報収集</t>
    <phoneticPr fontId="9"/>
  </si>
  <si>
    <t>　に、各施設職員の役割分担を再確認する。</t>
    <phoneticPr fontId="9"/>
  </si>
  <si>
    <t>いの町からのメール配信サービス、防災行政無線</t>
    <rPh sb="2" eb="3">
      <t>マチ</t>
    </rPh>
    <phoneticPr fontId="9"/>
  </si>
  <si>
    <t>電話</t>
  </si>
  <si>
    <t>　指定緊急避難場所及び屋内安全確保を図る場所は下表のとおりとする。また、悪天候の中の避難や、夜間の避難は危険を伴うことから、施設における想定浸水深が浅く、建物が堅牢で家屋倒壊のおそれがない場合、屋内安全確保を図るものとする。その場合は、備蓄物資を用意する。</t>
    <rPh sb="1" eb="3">
      <t>シテイ</t>
    </rPh>
    <rPh sb="3" eb="5">
      <t>キンキュウ</t>
    </rPh>
    <rPh sb="9" eb="10">
      <t>オヨ</t>
    </rPh>
    <rPh sb="11" eb="13">
      <t>オクナイ</t>
    </rPh>
    <rPh sb="13" eb="15">
      <t>アンゼン</t>
    </rPh>
    <rPh sb="15" eb="17">
      <t>カクホ</t>
    </rPh>
    <rPh sb="18" eb="19">
      <t>ハカ</t>
    </rPh>
    <rPh sb="20" eb="22">
      <t>バショ</t>
    </rPh>
    <rPh sb="23" eb="24">
      <t>シタ</t>
    </rPh>
    <rPh sb="36" eb="39">
      <t>アクテンコウ</t>
    </rPh>
    <rPh sb="40" eb="41">
      <t>ナカ</t>
    </rPh>
    <rPh sb="42" eb="44">
      <t>ヒナン</t>
    </rPh>
    <rPh sb="46" eb="48">
      <t>ヤカン</t>
    </rPh>
    <rPh sb="49" eb="51">
      <t>ヒナン</t>
    </rPh>
    <rPh sb="52" eb="54">
      <t>キケン</t>
    </rPh>
    <rPh sb="55" eb="56">
      <t>トモナ</t>
    </rPh>
    <rPh sb="62" eb="64">
      <t>シセツ</t>
    </rPh>
    <rPh sb="68" eb="70">
      <t>ソウテイ</t>
    </rPh>
    <rPh sb="70" eb="72">
      <t>シンスイ</t>
    </rPh>
    <rPh sb="72" eb="73">
      <t>フカ</t>
    </rPh>
    <rPh sb="74" eb="75">
      <t>アサ</t>
    </rPh>
    <rPh sb="77" eb="79">
      <t>タテモノ</t>
    </rPh>
    <rPh sb="80" eb="82">
      <t>ケンロウ</t>
    </rPh>
    <rPh sb="83" eb="85">
      <t>カオク</t>
    </rPh>
    <rPh sb="85" eb="87">
      <t>トウカイ</t>
    </rPh>
    <rPh sb="94" eb="96">
      <t>バアイ</t>
    </rPh>
    <rPh sb="97" eb="99">
      <t>オクナイ</t>
    </rPh>
    <rPh sb="99" eb="101">
      <t>アンゼン</t>
    </rPh>
    <rPh sb="101" eb="103">
      <t>カクホ</t>
    </rPh>
    <rPh sb="104" eb="105">
      <t>ハカ</t>
    </rPh>
    <rPh sb="114" eb="116">
      <t>バアイ</t>
    </rPh>
    <rPh sb="118" eb="120">
      <t>ビチク</t>
    </rPh>
    <rPh sb="120" eb="122">
      <t>ブッシ</t>
    </rPh>
    <rPh sb="123" eb="125">
      <t>ヨウイ</t>
    </rPh>
    <phoneticPr fontId="9"/>
  </si>
  <si>
    <t xml:space="preserve">６．情報収集及び伝達 </t>
    <phoneticPr fontId="9"/>
  </si>
  <si>
    <t xml:space="preserve">８．避難の確保を図るための施設の整備 </t>
    <phoneticPr fontId="9"/>
  </si>
  <si>
    <t xml:space="preserve">７．避難誘導に関する事項  </t>
    <phoneticPr fontId="9"/>
  </si>
  <si>
    <t>避難確保資機材等一覧</t>
    <phoneticPr fontId="9"/>
  </si>
  <si>
    <t xml:space="preserve"> 情報収集・伝達及び避難誘導の際に使用する施設及び資機材については、下表「避難確保資機材等一覧」に示すとおりである。</t>
    <rPh sb="25" eb="28">
      <t>シキザイ</t>
    </rPh>
    <phoneticPr fontId="9"/>
  </si>
  <si>
    <t>９．防災教育及び訓練の実施</t>
    <rPh sb="2" eb="4">
      <t>ボウサイ</t>
    </rPh>
    <rPh sb="4" eb="6">
      <t>キョウイク</t>
    </rPh>
    <rPh sb="6" eb="7">
      <t>オヨ</t>
    </rPh>
    <rPh sb="8" eb="10">
      <t>クンレン</t>
    </rPh>
    <rPh sb="11" eb="13">
      <t>ジッシ</t>
    </rPh>
    <phoneticPr fontId="9"/>
  </si>
  <si>
    <t>研修回数(目途)</t>
    <rPh sb="0" eb="2">
      <t>ケンシュウ</t>
    </rPh>
    <rPh sb="2" eb="4">
      <t>カイスウ</t>
    </rPh>
    <rPh sb="5" eb="7">
      <t>モクト</t>
    </rPh>
    <phoneticPr fontId="9"/>
  </si>
  <si>
    <t>回</t>
    <rPh sb="0" eb="1">
      <t>カイ</t>
    </rPh>
    <phoneticPr fontId="9"/>
  </si>
  <si>
    <t>○回　 　等</t>
    <rPh sb="1" eb="2">
      <t>カイ</t>
    </rPh>
    <phoneticPr fontId="9"/>
  </si>
  <si>
    <t>訓練回数(目途)</t>
    <rPh sb="0" eb="2">
      <t>クンレン</t>
    </rPh>
    <rPh sb="2" eb="4">
      <t>カイスウ</t>
    </rPh>
    <rPh sb="5" eb="7">
      <t>モクト</t>
    </rPh>
    <phoneticPr fontId="9"/>
  </si>
  <si>
    <r>
      <t>１０．自衛水防組織の業務に関する事項</t>
    </r>
    <r>
      <rPr>
        <b/>
        <sz val="14"/>
        <color rgb="FFFF0000"/>
        <rFont val="ＭＳ ゴシック"/>
        <family val="3"/>
        <charset val="128"/>
      </rPr>
      <t xml:space="preserve"> (自衛水防組織を設置する場合のみ作成)</t>
    </r>
    <phoneticPr fontId="9"/>
  </si>
  <si>
    <t>学校や福祉施設など施設職員に応じて置き換えて検討ください。</t>
    <rPh sb="0" eb="2">
      <t>ガッコウ</t>
    </rPh>
    <rPh sb="3" eb="5">
      <t>フクシ</t>
    </rPh>
    <rPh sb="5" eb="7">
      <t>シセツ</t>
    </rPh>
    <rPh sb="9" eb="11">
      <t>シセツ</t>
    </rPh>
    <rPh sb="11" eb="13">
      <t>ショクイン</t>
    </rPh>
    <rPh sb="14" eb="15">
      <t>オウ</t>
    </rPh>
    <rPh sb="17" eb="18">
      <t>オ</t>
    </rPh>
    <rPh sb="19" eb="20">
      <t>カ</t>
    </rPh>
    <rPh sb="22" eb="24">
      <t>ケントウ</t>
    </rPh>
    <phoneticPr fontId="9"/>
  </si>
  <si>
    <t>学校等の場合には、「休校（園）などを検討するとともに」などに置き換えて検討ください。</t>
    <rPh sb="30" eb="31">
      <t>オ</t>
    </rPh>
    <rPh sb="32" eb="33">
      <t>カ</t>
    </rPh>
    <rPh sb="35" eb="37">
      <t>ケントウ</t>
    </rPh>
    <phoneticPr fontId="9"/>
  </si>
  <si>
    <t>洪水予報</t>
    <phoneticPr fontId="9"/>
  </si>
  <si>
    <t>　①連絡体制に基づき、館内放送や掲示板を用いて、体制の確立状況、気象情報
　　洪水予報等の情報を施設内関係者間で共有する。</t>
    <rPh sb="2" eb="4">
      <t>レンラク</t>
    </rPh>
    <rPh sb="4" eb="6">
      <t>タイセイ</t>
    </rPh>
    <rPh sb="11" eb="13">
      <t>カンナイ</t>
    </rPh>
    <rPh sb="13" eb="15">
      <t>ホウソウ</t>
    </rPh>
    <rPh sb="16" eb="19">
      <t>ケイジバン</t>
    </rPh>
    <rPh sb="20" eb="21">
      <t>モチ</t>
    </rPh>
    <rPh sb="24" eb="26">
      <t>タイセイ</t>
    </rPh>
    <rPh sb="27" eb="28">
      <t>アキラ</t>
    </rPh>
    <rPh sb="28" eb="29">
      <t>タ</t>
    </rPh>
    <rPh sb="29" eb="31">
      <t>ジョウキョウ</t>
    </rPh>
    <phoneticPr fontId="9"/>
  </si>
  <si>
    <t>電話、FAX</t>
    <rPh sb="0" eb="2">
      <t>デンワ</t>
    </rPh>
    <phoneticPr fontId="9"/>
  </si>
  <si>
    <t>町への連絡先名（防災担当）</t>
    <rPh sb="6" eb="7">
      <t>メイ</t>
    </rPh>
    <rPh sb="8" eb="10">
      <t>ボウサイ</t>
    </rPh>
    <rPh sb="10" eb="12">
      <t>タントウ</t>
    </rPh>
    <phoneticPr fontId="9"/>
  </si>
  <si>
    <t>いの町(担当部局、防災担当)、消防署　等</t>
    <rPh sb="9" eb="11">
      <t>ボウサイ</t>
    </rPh>
    <rPh sb="11" eb="13">
      <t>タントウ</t>
    </rPh>
    <rPh sb="15" eb="17">
      <t>ショウボウ</t>
    </rPh>
    <rPh sb="17" eb="18">
      <t>ショ</t>
    </rPh>
    <rPh sb="19" eb="20">
      <t>トウ</t>
    </rPh>
    <phoneticPr fontId="9"/>
  </si>
  <si>
    <t>利用者等</t>
    <rPh sb="0" eb="3">
      <t>リヨウシャ</t>
    </rPh>
    <rPh sb="3" eb="4">
      <t>ナド</t>
    </rPh>
    <phoneticPr fontId="9"/>
  </si>
  <si>
    <t>避難先までの避難ルートを記載・貼り付けて下さい。</t>
    <rPh sb="2" eb="3">
      <t>サキ</t>
    </rPh>
    <rPh sb="12" eb="14">
      <t>キサイ</t>
    </rPh>
    <rPh sb="15" eb="16">
      <t>ハ</t>
    </rPh>
    <rPh sb="17" eb="18">
      <t>ツ</t>
    </rPh>
    <rPh sb="20" eb="21">
      <t>クダ</t>
    </rPh>
    <phoneticPr fontId="9"/>
  </si>
  <si>
    <t xml:space="preserve">（自衛水防組織の編成）
第１条　管理権限者は、洪水時等において避難確保計画に基づく円滑かつ迅速な避難を確保するため、自衛水防組織を編成するものとする。
２　自衛水防組織には、統括管理者を置く。
(１)　統括管理者は、管理権限者の命を受け、自衛水防組織の機能が有効に発揮できるよう組織を統括する。
(２)　統括管理者は、洪水時等における避難行動について、その指揮、命令、監督等一切の権限を有する。
３　管理権限者は、統括管理者の代行者を定め、当該代行者に対し、統括管理者の任務を代行するために必要な指揮、命令、監督等の権限を付与する。
４　自衛水防組織に、班を置く。
(１)　班は、総括・情報班及び避難誘導班とし、各班に班長を置く。
(２)　各班の任務は、別に掲げる任務とする。
(３)　○○○（最低限、通信設備を有するものとする）を自衛水防組織の活動拠点とし、各班の班長を自衛水防組織の中核として配置する。
（自衛水防組織の運用）
第２条　管理権限者は、職員の勤務体制（シフト）も考慮した組織編成に努め、必要な人員の確保及び職員等に割り当てた任務の周知徹底を図るものとする。
２　特に、休日・夜間も施設内に利用者が滞在する施設にあって、休日・夜間に在館する職員等のみによっては十分な体制を確保することが難しい場合は、管理権限者は、近隣在住の職員等の非常参集も考慮して組織編成に努めるものとする。
３　管理権限者は、災害等の応急活動のため緊急連絡網や職員等の非常参集計画を定めるものとする。
（自衛水防組織の装備）
第３条　管理権限者は、自衛水防組織に必要な装備品を整備するとともに、適正な維持管理に努めなければならない。
(１)　自衛水防組織の装備品は、別に作成する「自衛水防組織装備品リスト」のとおりとする。
(２)　自衛水防組織の装備品については、統括管理者が○○○に保管し、必要な点検を行うとともに点検結果を記録保管し、常時使用できる状態で維持管理する。
（自衛水防組織の活動）
第４条　自衛水防組織の各班は、避難確保計画に基づき情報収集及び避難誘導等の活動を行うものとする。
</t>
    <rPh sb="463" eb="465">
      <t>ショクイン</t>
    </rPh>
    <rPh sb="529" eb="531">
      <t>ショクイン</t>
    </rPh>
    <rPh sb="571" eb="573">
      <t>ショクイン</t>
    </rPh>
    <rPh sb="625" eb="627">
      <t>ショクイン</t>
    </rPh>
    <rPh sb="731" eb="733">
      <t>サクセイ</t>
    </rPh>
    <phoneticPr fontId="9"/>
  </si>
  <si>
    <t>　 ②毎年○○月に行う全職員を対象とした訓練に先立って、自衛水防組織の全構
   成員を対象として情報収集・伝達及び避難誘導に関する訓練を実施する。</t>
    <rPh sb="12" eb="13">
      <t>ショク</t>
    </rPh>
    <rPh sb="36" eb="37">
      <t>ガマエル</t>
    </rPh>
    <rPh sb="41" eb="42">
      <t>ナ</t>
    </rPh>
    <phoneticPr fontId="9"/>
  </si>
  <si>
    <t>いの町からのメール配信サービス、防災行政無線</t>
    <rPh sb="9" eb="11">
      <t>ハイシン</t>
    </rPh>
    <phoneticPr fontId="9"/>
  </si>
  <si>
    <t>　　※停電による、照明設備やエレベータ等の停止に留意しておく。</t>
    <rPh sb="3" eb="5">
      <t>テイデン</t>
    </rPh>
    <rPh sb="9" eb="11">
      <t>ショウメイ</t>
    </rPh>
    <rPh sb="11" eb="13">
      <t>セツビ</t>
    </rPh>
    <rPh sb="19" eb="20">
      <t>トウ</t>
    </rPh>
    <rPh sb="21" eb="23">
      <t>テイシ</t>
    </rPh>
    <rPh sb="24" eb="26">
      <t>リュウイ</t>
    </rPh>
    <phoneticPr fontId="9"/>
  </si>
  <si>
    <t>浸水深等により、施設内避難が出来ない場合は、斜線を引くか、「不可」等を記載ください。</t>
    <phoneticPr fontId="9"/>
  </si>
  <si>
    <t>　　※避難完了確認のため、未避難者の有無を確認する。</t>
    <phoneticPr fontId="9"/>
  </si>
  <si>
    <t xml:space="preserve">  これらの資機材等については、日頃からその維持管理に努めるものとする。</t>
    <phoneticPr fontId="9"/>
  </si>
  <si>
    <t>避難誘導用</t>
    <rPh sb="4" eb="5">
      <t>ヨウ</t>
    </rPh>
    <phoneticPr fontId="9"/>
  </si>
  <si>
    <t>屋内安全確保用</t>
    <rPh sb="0" eb="2">
      <t>オクナイ</t>
    </rPh>
    <rPh sb="2" eb="4">
      <t>アンゼン</t>
    </rPh>
    <rPh sb="4" eb="6">
      <t>カクホ</t>
    </rPh>
    <rPh sb="6" eb="7">
      <t>ヨウ</t>
    </rPh>
    <phoneticPr fontId="9"/>
  </si>
  <si>
    <t>利用者等用</t>
    <rPh sb="0" eb="3">
      <t>リヨウシャ</t>
    </rPh>
    <rPh sb="3" eb="4">
      <t>ナド</t>
    </rPh>
    <rPh sb="4" eb="5">
      <t>ヨウ</t>
    </rPh>
    <phoneticPr fontId="9"/>
  </si>
  <si>
    <t>昼間、夜間別の災害対応各班体制の班長・副班長の役職・氏名を記入します。</t>
    <rPh sb="0" eb="2">
      <t>ヒルマ</t>
    </rPh>
    <rPh sb="3" eb="5">
      <t>ヤカン</t>
    </rPh>
    <rPh sb="5" eb="6">
      <t>ベツ</t>
    </rPh>
    <rPh sb="11" eb="13">
      <t>カクハン</t>
    </rPh>
    <rPh sb="13" eb="15">
      <t>タイセイ</t>
    </rPh>
    <rPh sb="16" eb="18">
      <t>ハンチョウ</t>
    </rPh>
    <rPh sb="19" eb="22">
      <t>フクハンチョウ</t>
    </rPh>
    <rPh sb="23" eb="25">
      <t>ヤクショク</t>
    </rPh>
    <rPh sb="26" eb="28">
      <t>シメイ</t>
    </rPh>
    <phoneticPr fontId="9"/>
  </si>
  <si>
    <t>いの町　　地区</t>
    <rPh sb="2" eb="3">
      <t>マチ</t>
    </rPh>
    <rPh sb="5" eb="7">
      <t>チク</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</si>
</sst>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yyyy&quot;年&quot;m&quot;月&quot;d&quot;日&quot;;@"/>
    <numFmt numFmtId="177" formatCode="#&quot;名&quot;"/>
    <numFmt numFmtId="178" formatCode="#&quot;台&quot;"/>
    <numFmt numFmtId="179" formatCode="0_ "/>
  </numFmts>
  <fonts count="39">
    <font>
      <sz val="11"/>
      <color theme="1"/>
      <name val="ＭＳ Ｐゴシック"/>
      <family val="2"/>
      <charset val="128"/>
      <scheme val="minor"/>
    </font>
    <font>
      <sz val="14"/>
      <color theme="1"/>
      <name val="ＭＳ ゴシック"/>
      <family val="3"/>
      <charset val="128"/>
    </font>
    <font>
      <sz val="20"/>
      <color theme="1"/>
      <name val="ＭＳ ゴシック"/>
      <family val="3"/>
      <charset val="128"/>
    </font>
    <font>
      <sz val="14"/>
      <color theme="1"/>
      <name val="Wingdings"/>
      <charset val="2"/>
    </font>
    <font>
      <sz val="7"/>
      <color theme="1"/>
      <name val="Times New Roman"/>
      <family val="1"/>
    </font>
    <font>
      <sz val="16"/>
      <color theme="1"/>
      <name val="Wingdings"/>
      <charset val="2"/>
    </font>
    <font>
      <sz val="16"/>
      <color theme="1"/>
      <name val="ＭＳ ゴシック"/>
      <family val="3"/>
      <charset val="128"/>
    </font>
    <font>
      <sz val="12"/>
      <color theme="1"/>
      <name val="ＭＳ ゴシック"/>
      <family val="3"/>
      <charset val="128"/>
    </font>
    <font>
      <sz val="12"/>
      <color theme="1"/>
      <name val="Wingdings"/>
      <charset val="2"/>
    </font>
    <font>
      <sz val="6"/>
      <name val="ＭＳ Ｐゴシック"/>
      <family val="2"/>
      <charset val="128"/>
      <scheme val="minor"/>
    </font>
    <font>
      <sz val="12"/>
      <name val="ＭＳ ゴシック"/>
      <family val="3"/>
      <charset val="128"/>
    </font>
    <font>
      <sz val="12"/>
      <color theme="0"/>
      <name val="ＭＳ ゴシック"/>
      <family val="3"/>
      <charset val="128"/>
    </font>
    <font>
      <sz val="22"/>
      <color theme="1"/>
      <name val="ＭＳ ゴシック"/>
      <family val="3"/>
      <charset val="128"/>
    </font>
    <font>
      <sz val="24"/>
      <color theme="1"/>
      <name val="ＭＳ ゴシック"/>
      <family val="3"/>
      <charset val="128"/>
    </font>
    <font>
      <sz val="7"/>
      <color theme="1"/>
      <name val="ＭＳ ゴシック"/>
      <family val="3"/>
      <charset val="128"/>
    </font>
    <font>
      <sz val="11"/>
      <color theme="1"/>
      <name val="ＭＳ ゴシック"/>
      <family val="3"/>
      <charset val="128"/>
    </font>
    <font>
      <u/>
      <sz val="11"/>
      <color theme="10"/>
      <name val="ＭＳ Ｐゴシック"/>
      <family val="2"/>
      <charset val="128"/>
      <scheme val="minor"/>
    </font>
    <font>
      <sz val="14"/>
      <color theme="1"/>
      <name val="ＭＳ Ｐゴシック"/>
      <family val="2"/>
      <charset val="128"/>
      <scheme val="minor"/>
    </font>
    <font>
      <sz val="28"/>
      <color theme="1"/>
      <name val="ＭＳ ゴシック"/>
      <family val="3"/>
      <charset val="128"/>
    </font>
    <font>
      <sz val="14"/>
      <color theme="1"/>
      <name val="Times New Roman"/>
      <family val="1"/>
    </font>
    <font>
      <sz val="14"/>
      <color theme="1"/>
      <name val="ＭＳ Ｐゴシック"/>
      <family val="3"/>
      <charset val="128"/>
    </font>
    <font>
      <sz val="14"/>
      <color theme="0"/>
      <name val="ＭＳ ゴシック"/>
      <family val="3"/>
      <charset val="128"/>
    </font>
    <font>
      <sz val="10"/>
      <color theme="1"/>
      <name val="ＭＳ ゴシック"/>
      <family val="3"/>
      <charset val="128"/>
    </font>
    <font>
      <sz val="8.8000000000000007"/>
      <color rgb="FF000000"/>
      <name val="ＭＳ Ｐゴシック"/>
      <family val="3"/>
      <charset val="128"/>
      <scheme val="minor"/>
    </font>
    <font>
      <sz val="18"/>
      <color theme="1"/>
      <name val="ＭＳ ゴシック"/>
      <family val="3"/>
      <charset val="128"/>
    </font>
    <font>
      <sz val="10"/>
      <color theme="1"/>
      <name val="ＭＳ Ｐゴシック"/>
      <family val="2"/>
      <charset val="128"/>
      <scheme val="minor"/>
    </font>
    <font>
      <sz val="10"/>
      <name val="ＭＳ ゴシック"/>
      <family val="3"/>
      <charset val="128"/>
    </font>
    <font>
      <sz val="14"/>
      <name val="ＭＳ ゴシック"/>
      <family val="3"/>
      <charset val="128"/>
    </font>
    <font>
      <sz val="11"/>
      <color theme="0" tint="-0.34998626667073579"/>
      <name val="ＭＳ Ｐゴシック"/>
      <family val="2"/>
      <charset val="128"/>
      <scheme val="minor"/>
    </font>
    <font>
      <sz val="10"/>
      <color theme="0"/>
      <name val="ＭＳ ゴシック"/>
      <family val="3"/>
      <charset val="128"/>
    </font>
    <font>
      <b/>
      <sz val="14"/>
      <color theme="1"/>
      <name val="ＭＳ ゴシック"/>
      <family val="3"/>
      <charset val="128"/>
    </font>
    <font>
      <sz val="12"/>
      <color theme="1"/>
      <name val="ＭＳ Ｐゴシック"/>
      <family val="2"/>
      <charset val="128"/>
      <scheme val="minor"/>
    </font>
    <font>
      <u/>
      <sz val="10"/>
      <color theme="10"/>
      <name val="ＭＳ Ｐゴシック"/>
      <family val="2"/>
      <charset val="128"/>
      <scheme val="minor"/>
    </font>
    <font>
      <sz val="14"/>
      <color theme="1"/>
      <name val="ＭＳゴシック"/>
      <family val="3"/>
      <charset val="128"/>
    </font>
    <font>
      <b/>
      <sz val="14"/>
      <color rgb="FFFF0000"/>
      <name val="ＭＳ ゴシック"/>
      <family val="3"/>
      <charset val="128"/>
    </font>
    <font>
      <u/>
      <sz val="12"/>
      <color rgb="FFFF0000"/>
      <name val="ＭＳ ゴシック"/>
      <family val="3"/>
      <charset val="128"/>
    </font>
    <font>
      <sz val="11"/>
      <name val="ＭＳ ゴシック"/>
      <family val="3"/>
      <charset val="128"/>
    </font>
    <font>
      <sz val="11"/>
      <color theme="0"/>
      <name val="ＭＳ ゴシック"/>
      <family val="3"/>
      <charset val="128"/>
    </font>
    <font>
      <sz val="13"/>
      <color theme="1"/>
      <name val="ＭＳ ゴシック"/>
      <family val="3"/>
      <charset val="128"/>
    </font>
  </fonts>
  <fills count="9">
    <fill>
      <patternFill patternType="none"/>
    </fill>
    <fill>
      <patternFill patternType="gray125"/>
    </fill>
    <fill>
      <patternFill patternType="solid">
        <fgColor rgb="FF0070C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s>
  <borders count="79">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auto="1"/>
      </left>
      <right style="thin">
        <color auto="1"/>
      </right>
      <top style="thin">
        <color auto="1"/>
      </top>
      <bottom style="thin">
        <color auto="1"/>
      </bottom>
      <diagonal/>
    </border>
    <border>
      <left style="double">
        <color indexed="64"/>
      </left>
      <right/>
      <top/>
      <bottom/>
      <diagonal/>
    </border>
    <border>
      <left style="thin">
        <color auto="1"/>
      </left>
      <right style="thin">
        <color auto="1"/>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64"/>
      </left>
      <right/>
      <top style="thin">
        <color auto="1"/>
      </top>
      <bottom/>
      <diagonal/>
    </border>
    <border>
      <left style="medium">
        <color indexed="64"/>
      </left>
      <right/>
      <top style="thin">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right style="double">
        <color auto="1"/>
      </right>
      <top style="thin">
        <color auto="1"/>
      </top>
      <bottom/>
      <diagonal/>
    </border>
    <border>
      <left/>
      <right style="double">
        <color auto="1"/>
      </right>
      <top/>
      <bottom/>
      <diagonal/>
    </border>
    <border>
      <left/>
      <right style="double">
        <color auto="1"/>
      </right>
      <top/>
      <bottom style="thin">
        <color auto="1"/>
      </bottom>
      <diagonal/>
    </border>
    <border>
      <left style="medium">
        <color auto="1"/>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bottom style="thin">
        <color auto="1"/>
      </bottom>
      <diagonal/>
    </border>
    <border>
      <left/>
      <right style="double">
        <color auto="1"/>
      </right>
      <top/>
      <bottom style="medium">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double">
        <color auto="1"/>
      </left>
      <right/>
      <top style="medium">
        <color auto="1"/>
      </top>
      <bottom style="thin">
        <color auto="1"/>
      </bottom>
      <diagonal/>
    </border>
    <border>
      <left style="double">
        <color auto="1"/>
      </left>
      <right/>
      <top/>
      <bottom style="thin">
        <color auto="1"/>
      </bottom>
      <diagonal/>
    </border>
    <border>
      <left style="double">
        <color auto="1"/>
      </left>
      <right/>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diagonal/>
    </border>
    <border diagonalUp="1">
      <left style="thin">
        <color auto="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style="medium">
        <color indexed="64"/>
      </bottom>
      <diagonal style="thin">
        <color auto="1"/>
      </diagonal>
    </border>
    <border diagonalUp="1">
      <left/>
      <right style="thin">
        <color auto="1"/>
      </right>
      <top/>
      <bottom style="medium">
        <color indexed="64"/>
      </bottom>
      <diagonal style="thin">
        <color auto="1"/>
      </diagonal>
    </border>
    <border>
      <left style="thin">
        <color auto="1"/>
      </left>
      <right/>
      <top style="dashed">
        <color auto="1"/>
      </top>
      <bottom style="dashed">
        <color auto="1"/>
      </bottom>
      <diagonal/>
    </border>
    <border>
      <left style="thin">
        <color auto="1"/>
      </left>
      <right/>
      <top style="thin">
        <color indexed="64"/>
      </top>
      <bottom style="dashed">
        <color auto="1"/>
      </bottom>
      <diagonal/>
    </border>
    <border>
      <left/>
      <right/>
      <top style="thin">
        <color indexed="64"/>
      </top>
      <bottom style="dashed">
        <color auto="1"/>
      </bottom>
      <diagonal/>
    </border>
    <border>
      <left/>
      <right style="thin">
        <color auto="1"/>
      </right>
      <top style="thin">
        <color indexed="64"/>
      </top>
      <bottom style="dashed">
        <color auto="1"/>
      </bottom>
      <diagonal/>
    </border>
    <border>
      <left style="medium">
        <color indexed="64"/>
      </left>
      <right/>
      <top style="dashed">
        <color auto="1"/>
      </top>
      <bottom style="dashed">
        <color auto="1"/>
      </bottom>
      <diagonal/>
    </border>
    <border>
      <left/>
      <right style="medium">
        <color indexed="64"/>
      </right>
      <top style="dashed">
        <color auto="1"/>
      </top>
      <bottom style="dashed">
        <color auto="1"/>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543">
    <xf numFmtId="0" fontId="0" fillId="0" borderId="0" xfId="0">
      <alignment vertical="center"/>
    </xf>
    <xf numFmtId="0" fontId="2" fillId="0" borderId="0" xfId="0" applyFont="1" applyAlignment="1">
      <alignment horizontal="center" vertical="center"/>
    </xf>
    <xf numFmtId="0" fontId="1" fillId="0" borderId="0" xfId="0" applyFont="1" applyAlignment="1">
      <alignment horizontal="justify" vertical="center"/>
    </xf>
    <xf numFmtId="0" fontId="6" fillId="0" borderId="0" xfId="0" applyFont="1" applyAlignment="1">
      <alignment horizontal="center" vertical="center"/>
    </xf>
    <xf numFmtId="0" fontId="0" fillId="0" borderId="0" xfId="0" applyAlignment="1">
      <alignment vertical="center"/>
    </xf>
    <xf numFmtId="0" fontId="1" fillId="0" borderId="8" xfId="0" applyFont="1" applyBorder="1" applyAlignment="1">
      <alignment horizontal="center" vertical="center"/>
    </xf>
    <xf numFmtId="0" fontId="7" fillId="0" borderId="0" xfId="0" applyFont="1" applyBorder="1">
      <alignment vertical="center"/>
    </xf>
    <xf numFmtId="0" fontId="12" fillId="0" borderId="0" xfId="0" applyFont="1" applyAlignment="1">
      <alignment horizontal="center" vertical="center"/>
    </xf>
    <xf numFmtId="0" fontId="13" fillId="0" borderId="0" xfId="0" applyFont="1" applyAlignment="1">
      <alignment horizontal="center" vertical="center"/>
    </xf>
    <xf numFmtId="176" fontId="12" fillId="0" borderId="0" xfId="0" applyNumberFormat="1" applyFont="1" applyAlignment="1">
      <alignment horizontal="center" vertical="center"/>
    </xf>
    <xf numFmtId="0" fontId="1" fillId="0" borderId="0" xfId="0" applyFont="1" applyAlignment="1">
      <alignment vertical="center"/>
    </xf>
    <xf numFmtId="0" fontId="3" fillId="0" borderId="0" xfId="0" applyFont="1" applyAlignment="1">
      <alignment horizontal="center" vertical="center"/>
    </xf>
    <xf numFmtId="0" fontId="1" fillId="0" borderId="0" xfId="0" applyFont="1" applyAlignment="1">
      <alignment vertical="center" wrapText="1"/>
    </xf>
    <xf numFmtId="0" fontId="3" fillId="0" borderId="0" xfId="0" applyFont="1" applyAlignment="1">
      <alignment vertical="center"/>
    </xf>
    <xf numFmtId="0" fontId="7" fillId="0" borderId="0" xfId="0" applyFont="1" applyBorder="1" applyAlignment="1">
      <alignment vertical="center"/>
    </xf>
    <xf numFmtId="0" fontId="8" fillId="0" borderId="0" xfId="0" applyFont="1" applyBorder="1" applyAlignment="1">
      <alignment horizontal="right" vertical="center"/>
    </xf>
    <xf numFmtId="0" fontId="7" fillId="0" borderId="0" xfId="0" applyFont="1" applyBorder="1" applyAlignment="1">
      <alignment vertical="center" wrapText="1"/>
    </xf>
    <xf numFmtId="0" fontId="1" fillId="0" borderId="0" xfId="0" applyFont="1" applyBorder="1" applyAlignment="1">
      <alignment vertical="center"/>
    </xf>
    <xf numFmtId="0" fontId="3" fillId="0" borderId="14" xfId="0" applyFont="1" applyBorder="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1" fillId="0" borderId="0" xfId="0" applyFont="1" applyBorder="1" applyAlignment="1">
      <alignment vertical="center" wrapText="1"/>
    </xf>
    <xf numFmtId="0" fontId="3" fillId="0" borderId="14" xfId="0" applyFont="1" applyBorder="1" applyAlignment="1">
      <alignment vertical="top"/>
    </xf>
    <xf numFmtId="0" fontId="15" fillId="0" borderId="17" xfId="0" applyFont="1" applyBorder="1" applyAlignment="1">
      <alignment vertical="center"/>
    </xf>
    <xf numFmtId="0" fontId="1" fillId="0" borderId="31" xfId="0" applyFont="1" applyBorder="1" applyAlignment="1">
      <alignment vertical="center"/>
    </xf>
    <xf numFmtId="0" fontId="15" fillId="0" borderId="31" xfId="0" applyFont="1" applyBorder="1" applyAlignment="1">
      <alignment vertical="center"/>
    </xf>
    <xf numFmtId="0" fontId="1" fillId="0" borderId="23" xfId="0" applyFont="1" applyBorder="1" applyAlignment="1">
      <alignment vertical="center"/>
    </xf>
    <xf numFmtId="0" fontId="1" fillId="0" borderId="8" xfId="0" applyFont="1" applyBorder="1" applyAlignment="1">
      <alignment vertical="center"/>
    </xf>
    <xf numFmtId="0" fontId="15" fillId="0" borderId="8" xfId="0" applyFont="1" applyBorder="1" applyAlignment="1">
      <alignment vertical="top"/>
    </xf>
    <xf numFmtId="0" fontId="15" fillId="0" borderId="36" xfId="0" applyFont="1" applyBorder="1" applyAlignment="1">
      <alignment vertical="top"/>
    </xf>
    <xf numFmtId="0" fontId="1" fillId="0" borderId="9" xfId="0" applyFont="1" applyBorder="1" applyAlignment="1">
      <alignment horizontal="justify" vertical="center"/>
    </xf>
    <xf numFmtId="0" fontId="15" fillId="0" borderId="6" xfId="0" applyFont="1" applyBorder="1" applyAlignment="1">
      <alignment vertical="center"/>
    </xf>
    <xf numFmtId="0" fontId="1" fillId="0" borderId="0" xfId="0" applyFont="1" applyBorder="1" applyAlignment="1">
      <alignment horizontal="justify" vertical="center"/>
    </xf>
    <xf numFmtId="0" fontId="10" fillId="0" borderId="0" xfId="0" applyFont="1" applyBorder="1">
      <alignment vertical="center"/>
    </xf>
    <xf numFmtId="0" fontId="7" fillId="0" borderId="17" xfId="0" applyFont="1" applyBorder="1" applyAlignment="1">
      <alignment horizontal="justify" vertical="center" wrapText="1"/>
    </xf>
    <xf numFmtId="0" fontId="11" fillId="2" borderId="14" xfId="0" applyFont="1" applyFill="1" applyBorder="1" applyAlignment="1">
      <alignment vertical="center" wrapText="1"/>
    </xf>
    <xf numFmtId="0" fontId="11" fillId="0" borderId="17" xfId="0" applyFont="1" applyBorder="1" applyAlignment="1">
      <alignment horizontal="justify" vertical="center" wrapText="1"/>
    </xf>
    <xf numFmtId="0" fontId="11" fillId="0" borderId="0" xfId="0" applyFont="1" applyFill="1" applyBorder="1" applyAlignment="1">
      <alignment vertical="center" wrapText="1"/>
    </xf>
    <xf numFmtId="0" fontId="11" fillId="0" borderId="14" xfId="0" applyFont="1" applyFill="1" applyBorder="1" applyAlignment="1">
      <alignment vertical="center" wrapText="1"/>
    </xf>
    <xf numFmtId="0" fontId="10" fillId="0" borderId="0" xfId="0" applyNumberFormat="1" applyFont="1" applyBorder="1" applyAlignment="1">
      <alignment horizontal="justify" vertical="center" wrapText="1"/>
    </xf>
    <xf numFmtId="0" fontId="11" fillId="0" borderId="40" xfId="0" applyFont="1" applyFill="1" applyBorder="1" applyAlignment="1">
      <alignment vertical="center" wrapText="1"/>
    </xf>
    <xf numFmtId="0" fontId="10" fillId="0" borderId="42" xfId="0" applyFont="1" applyBorder="1" applyAlignment="1">
      <alignment horizontal="justify" vertical="center" wrapText="1"/>
    </xf>
    <xf numFmtId="176" fontId="10" fillId="0" borderId="0" xfId="0" applyNumberFormat="1" applyFont="1" applyBorder="1" applyAlignment="1">
      <alignment horizontal="justify" vertical="center" wrapText="1"/>
    </xf>
    <xf numFmtId="0" fontId="7" fillId="0" borderId="41" xfId="0" applyFont="1" applyBorder="1" applyAlignment="1">
      <alignment horizontal="justify" vertical="center" wrapText="1"/>
    </xf>
    <xf numFmtId="0" fontId="7" fillId="0" borderId="42" xfId="0" applyFont="1" applyBorder="1" applyAlignment="1">
      <alignment horizontal="justify" vertical="center" wrapText="1"/>
    </xf>
    <xf numFmtId="0" fontId="11" fillId="0" borderId="0" xfId="0" applyFont="1" applyBorder="1" applyAlignment="1">
      <alignment horizontal="justify" vertical="center" wrapText="1"/>
    </xf>
    <xf numFmtId="0" fontId="10" fillId="0" borderId="0" xfId="0" applyFont="1" applyBorder="1" applyAlignment="1">
      <alignment vertical="center" wrapText="1"/>
    </xf>
    <xf numFmtId="0" fontId="7" fillId="0" borderId="0" xfId="0" applyFont="1" applyBorder="1" applyAlignment="1">
      <alignment horizontal="center" vertical="center"/>
    </xf>
    <xf numFmtId="0" fontId="7" fillId="0" borderId="0" xfId="0" applyFont="1" applyBorder="1" applyAlignment="1">
      <alignment vertical="top" wrapText="1"/>
    </xf>
    <xf numFmtId="0" fontId="7" fillId="0" borderId="0" xfId="0" applyFont="1" applyBorder="1" applyAlignment="1">
      <alignment horizontal="left" vertical="top" wrapText="1"/>
    </xf>
    <xf numFmtId="0" fontId="1"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left" vertical="center"/>
    </xf>
    <xf numFmtId="0" fontId="7" fillId="0" borderId="42" xfId="0" applyFont="1" applyFill="1" applyBorder="1" applyAlignment="1">
      <alignment horizontal="justify" vertical="center" wrapText="1"/>
    </xf>
    <xf numFmtId="0" fontId="11" fillId="0" borderId="0" xfId="0" applyFont="1" applyFill="1" applyBorder="1" applyAlignment="1">
      <alignment horizontal="justify" vertical="center" wrapText="1"/>
    </xf>
    <xf numFmtId="0" fontId="11" fillId="4" borderId="44" xfId="0" applyFont="1" applyFill="1" applyBorder="1" applyAlignment="1">
      <alignment vertical="center" wrapText="1"/>
    </xf>
    <xf numFmtId="0" fontId="10" fillId="0" borderId="0" xfId="0" applyFont="1" applyBorder="1" applyAlignment="1">
      <alignment horizontal="justify" vertical="center" wrapText="1"/>
    </xf>
    <xf numFmtId="0" fontId="7" fillId="0" borderId="0" xfId="0" applyFont="1" applyBorder="1" applyAlignment="1">
      <alignment horizontal="justify" vertical="center" wrapText="1"/>
    </xf>
    <xf numFmtId="0" fontId="15" fillId="0" borderId="47" xfId="0" applyFont="1" applyBorder="1" applyAlignment="1">
      <alignment vertical="center"/>
    </xf>
    <xf numFmtId="0" fontId="1" fillId="0" borderId="23" xfId="0" applyFont="1" applyBorder="1" applyAlignment="1">
      <alignment vertical="top"/>
    </xf>
    <xf numFmtId="0" fontId="3" fillId="0" borderId="8" xfId="0" applyFont="1" applyBorder="1" applyAlignment="1">
      <alignment vertical="top"/>
    </xf>
    <xf numFmtId="0" fontId="3" fillId="0" borderId="0" xfId="0" applyFont="1" applyBorder="1" applyAlignment="1">
      <alignment vertical="top"/>
    </xf>
    <xf numFmtId="0" fontId="3" fillId="0" borderId="36" xfId="0" applyFont="1" applyBorder="1" applyAlignment="1">
      <alignment vertical="top"/>
    </xf>
    <xf numFmtId="0" fontId="3" fillId="0" borderId="32" xfId="0" applyFont="1" applyBorder="1" applyAlignment="1">
      <alignment vertical="top"/>
    </xf>
    <xf numFmtId="0" fontId="0" fillId="0" borderId="0" xfId="0" applyFill="1" applyBorder="1">
      <alignment vertical="center"/>
    </xf>
    <xf numFmtId="0" fontId="7" fillId="0" borderId="0" xfId="0" applyFont="1" applyFill="1" applyBorder="1">
      <alignment vertical="center"/>
    </xf>
    <xf numFmtId="0" fontId="7" fillId="0" borderId="42" xfId="0" applyFont="1" applyFill="1" applyBorder="1" applyAlignment="1">
      <alignment vertical="center" wrapText="1"/>
    </xf>
    <xf numFmtId="0" fontId="0" fillId="0" borderId="0" xfId="0"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 fillId="0" borderId="8" xfId="0" applyFont="1" applyBorder="1" applyAlignment="1">
      <alignment horizontal="justify" vertical="center"/>
    </xf>
    <xf numFmtId="0" fontId="15" fillId="0" borderId="3" xfId="0" applyFont="1" applyBorder="1" applyAlignment="1">
      <alignment vertical="center"/>
    </xf>
    <xf numFmtId="0" fontId="15" fillId="0" borderId="2" xfId="0" applyFont="1" applyBorder="1" applyAlignment="1">
      <alignment vertical="center"/>
    </xf>
    <xf numFmtId="0" fontId="7" fillId="0" borderId="0" xfId="0" applyFont="1" applyBorder="1" applyAlignment="1">
      <alignment vertical="center" wrapText="1"/>
    </xf>
    <xf numFmtId="0" fontId="1" fillId="0" borderId="0" xfId="0" applyFont="1" applyAlignment="1">
      <alignment vertical="center" wrapText="1"/>
    </xf>
    <xf numFmtId="0" fontId="1" fillId="0" borderId="0" xfId="0" applyFont="1" applyAlignment="1">
      <alignment vertical="top" wrapText="1"/>
    </xf>
    <xf numFmtId="0" fontId="7" fillId="0" borderId="0" xfId="0" applyFont="1" applyBorder="1" applyAlignment="1">
      <alignment vertical="center" wrapText="1"/>
    </xf>
    <xf numFmtId="0" fontId="7" fillId="0" borderId="0" xfId="0" applyFont="1" applyBorder="1" applyAlignment="1">
      <alignment vertical="top" wrapText="1"/>
    </xf>
    <xf numFmtId="0" fontId="1" fillId="0" borderId="0" xfId="0" applyFont="1" applyAlignment="1">
      <alignment vertical="top" wrapText="1"/>
    </xf>
    <xf numFmtId="0" fontId="1" fillId="0" borderId="0" xfId="0" applyFont="1" applyBorder="1" applyAlignment="1">
      <alignment vertical="top" wrapText="1"/>
    </xf>
    <xf numFmtId="0" fontId="1" fillId="0" borderId="0" xfId="0" applyFont="1" applyBorder="1" applyAlignment="1">
      <alignment vertical="center"/>
    </xf>
    <xf numFmtId="0" fontId="1" fillId="0" borderId="3" xfId="0" applyFont="1" applyBorder="1" applyAlignment="1">
      <alignment vertical="center"/>
    </xf>
    <xf numFmtId="0" fontId="1" fillId="0" borderId="0" xfId="0" applyFont="1" applyAlignment="1">
      <alignment vertical="center" wrapText="1"/>
    </xf>
    <xf numFmtId="0" fontId="1" fillId="0" borderId="0" xfId="0" applyFont="1" applyBorder="1" applyAlignment="1">
      <alignment horizontal="center" vertical="center" wrapText="1"/>
    </xf>
    <xf numFmtId="0" fontId="0" fillId="0" borderId="8" xfId="0" applyBorder="1" applyAlignment="1">
      <alignment vertical="center"/>
    </xf>
    <xf numFmtId="0" fontId="3" fillId="0" borderId="0" xfId="0" applyFont="1" applyBorder="1" applyAlignment="1">
      <alignment horizontal="right" vertical="center"/>
    </xf>
    <xf numFmtId="0" fontId="17" fillId="0" borderId="0" xfId="0" applyFont="1" applyBorder="1" applyAlignment="1">
      <alignment vertical="top" wrapText="1"/>
    </xf>
    <xf numFmtId="0" fontId="1" fillId="0" borderId="4" xfId="0" applyFont="1" applyBorder="1" applyAlignment="1">
      <alignment horizontal="right" vertical="center" wrapText="1"/>
    </xf>
    <xf numFmtId="0" fontId="1" fillId="0" borderId="0" xfId="0" applyFont="1" applyAlignment="1">
      <alignment horizontal="right" vertical="center" wrapText="1"/>
    </xf>
    <xf numFmtId="0" fontId="20" fillId="0" borderId="40" xfId="0" applyFont="1" applyBorder="1" applyAlignment="1">
      <alignment horizontal="center" vertical="center"/>
    </xf>
    <xf numFmtId="0" fontId="3" fillId="0" borderId="14" xfId="0" applyFont="1" applyBorder="1" applyAlignment="1">
      <alignment horizontal="center" vertical="center"/>
    </xf>
    <xf numFmtId="0" fontId="3" fillId="0" borderId="34" xfId="0" applyFont="1" applyBorder="1" applyAlignment="1">
      <alignment horizontal="center" vertical="center"/>
    </xf>
    <xf numFmtId="0" fontId="3" fillId="0" borderId="52"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21" fillId="5" borderId="11" xfId="0" applyFont="1" applyFill="1" applyBorder="1" applyAlignment="1">
      <alignment horizontal="right" vertical="center"/>
    </xf>
    <xf numFmtId="0" fontId="1" fillId="0" borderId="0" xfId="0" applyFont="1" applyBorder="1" applyAlignment="1">
      <alignment horizontal="left" vertical="top" wrapText="1"/>
    </xf>
    <xf numFmtId="0" fontId="3" fillId="0" borderId="8" xfId="0" applyFont="1" applyBorder="1" applyAlignment="1">
      <alignment horizontal="right" vertical="center"/>
    </xf>
    <xf numFmtId="0" fontId="3" fillId="0" borderId="9" xfId="0" applyFont="1" applyBorder="1" applyAlignment="1">
      <alignment horizontal="right" vertical="center"/>
    </xf>
    <xf numFmtId="0" fontId="20" fillId="0" borderId="33" xfId="0" applyFont="1" applyBorder="1" applyAlignment="1">
      <alignment vertical="center"/>
    </xf>
    <xf numFmtId="0" fontId="3" fillId="0" borderId="25" xfId="0" applyFont="1" applyBorder="1" applyAlignment="1">
      <alignment vertical="center"/>
    </xf>
    <xf numFmtId="0" fontId="1" fillId="0" borderId="8" xfId="0" applyFont="1" applyBorder="1" applyAlignment="1">
      <alignment vertical="center" wrapText="1"/>
    </xf>
    <xf numFmtId="0" fontId="1" fillId="0" borderId="8" xfId="0" applyFont="1" applyBorder="1" applyAlignment="1">
      <alignment vertical="top"/>
    </xf>
    <xf numFmtId="0" fontId="1" fillId="0" borderId="0" xfId="0" applyFont="1" applyAlignment="1">
      <alignment vertical="center" wrapText="1"/>
    </xf>
    <xf numFmtId="0" fontId="10" fillId="0" borderId="0" xfId="0" applyFont="1" applyFill="1" applyBorder="1" applyAlignment="1">
      <alignment vertical="center"/>
    </xf>
    <xf numFmtId="177" fontId="10" fillId="0" borderId="0" xfId="0" applyNumberFormat="1" applyFont="1" applyFill="1" applyBorder="1" applyAlignment="1">
      <alignment horizontal="right" vertical="center" wrapText="1"/>
    </xf>
    <xf numFmtId="177" fontId="10" fillId="0" borderId="0" xfId="0" applyNumberFormat="1" applyFont="1" applyFill="1" applyBorder="1" applyAlignment="1">
      <alignment vertical="center" wrapText="1"/>
    </xf>
    <xf numFmtId="0" fontId="1" fillId="0" borderId="0" xfId="0" applyFont="1" applyAlignment="1">
      <alignment vertical="center" wrapText="1"/>
    </xf>
    <xf numFmtId="0" fontId="23" fillId="0" borderId="0" xfId="0" applyFont="1">
      <alignment vertical="center"/>
    </xf>
    <xf numFmtId="0" fontId="7" fillId="0" borderId="42" xfId="0" applyFont="1" applyBorder="1" applyAlignment="1">
      <alignment vertical="center" wrapText="1"/>
    </xf>
    <xf numFmtId="0" fontId="7" fillId="0" borderId="0" xfId="0" applyFont="1" applyFill="1" applyBorder="1" applyAlignment="1">
      <alignment vertical="center" wrapText="1"/>
    </xf>
    <xf numFmtId="0" fontId="7" fillId="0" borderId="0" xfId="0" applyFont="1" applyBorder="1" applyAlignment="1">
      <alignment vertical="top" wrapText="1"/>
    </xf>
    <xf numFmtId="0" fontId="10" fillId="0" borderId="0" xfId="0" applyFont="1" applyFill="1" applyBorder="1" applyAlignment="1">
      <alignment horizontal="right" vertical="center" wrapText="1"/>
    </xf>
    <xf numFmtId="0" fontId="10" fillId="0" borderId="0" xfId="0" applyFont="1" applyFill="1" applyBorder="1" applyAlignment="1">
      <alignment vertical="center" wrapText="1"/>
    </xf>
    <xf numFmtId="0" fontId="10" fillId="0" borderId="42" xfId="0" applyFont="1" applyBorder="1" applyAlignment="1">
      <alignment vertical="center" wrapText="1"/>
    </xf>
    <xf numFmtId="0" fontId="1" fillId="0" borderId="0" xfId="0" applyFont="1" applyAlignment="1">
      <alignment vertical="top" wrapText="1"/>
    </xf>
    <xf numFmtId="0" fontId="1" fillId="0" borderId="0" xfId="0" applyFont="1" applyAlignment="1">
      <alignment vertical="center" wrapText="1"/>
    </xf>
    <xf numFmtId="0" fontId="24" fillId="0" borderId="0" xfId="0" applyFont="1" applyBorder="1">
      <alignment vertical="center"/>
    </xf>
    <xf numFmtId="0" fontId="2" fillId="0" borderId="0" xfId="0" applyFont="1" applyBorder="1">
      <alignment vertical="center"/>
    </xf>
    <xf numFmtId="0" fontId="25" fillId="0" borderId="0" xfId="0" applyFont="1" applyFill="1" applyBorder="1" applyAlignment="1">
      <alignment horizontal="right" vertical="center"/>
    </xf>
    <xf numFmtId="0" fontId="26" fillId="0" borderId="0" xfId="0" applyFont="1" applyBorder="1" applyAlignment="1">
      <alignment horizontal="right" vertical="center" wrapText="1"/>
    </xf>
    <xf numFmtId="0" fontId="28" fillId="0" borderId="0" xfId="0" applyFont="1" applyAlignment="1">
      <alignment vertical="center"/>
    </xf>
    <xf numFmtId="0" fontId="10" fillId="0" borderId="0" xfId="0" applyFont="1" applyBorder="1" applyAlignment="1">
      <alignment vertical="center" shrinkToFit="1"/>
    </xf>
    <xf numFmtId="0" fontId="7" fillId="0" borderId="41" xfId="0" applyFont="1" applyBorder="1" applyAlignment="1">
      <alignment vertical="center" wrapText="1"/>
    </xf>
    <xf numFmtId="0" fontId="7" fillId="0" borderId="17" xfId="0" applyFont="1" applyBorder="1" applyAlignment="1">
      <alignment vertical="center" wrapText="1"/>
    </xf>
    <xf numFmtId="0" fontId="11" fillId="0" borderId="17" xfId="0" applyFont="1" applyFill="1" applyBorder="1" applyAlignment="1">
      <alignment vertical="center" wrapText="1"/>
    </xf>
    <xf numFmtId="0" fontId="7" fillId="0" borderId="0" xfId="0" applyFont="1" applyBorder="1" applyAlignment="1">
      <alignment vertical="center" shrinkToFit="1"/>
    </xf>
    <xf numFmtId="0" fontId="7" fillId="0" borderId="21" xfId="0" applyFont="1" applyBorder="1" applyAlignment="1">
      <alignment horizontal="center" vertical="center" shrinkToFit="1"/>
    </xf>
    <xf numFmtId="0" fontId="11" fillId="2" borderId="15" xfId="0" applyFont="1" applyFill="1" applyBorder="1" applyAlignment="1">
      <alignment vertical="center" shrinkToFit="1"/>
    </xf>
    <xf numFmtId="0" fontId="11" fillId="0" borderId="15" xfId="0" applyFont="1" applyFill="1" applyBorder="1" applyAlignment="1">
      <alignment vertical="center" shrinkToFit="1"/>
    </xf>
    <xf numFmtId="176" fontId="10" fillId="0" borderId="16" xfId="0" applyNumberFormat="1" applyFont="1" applyBorder="1" applyAlignment="1">
      <alignment horizontal="justify" vertical="center" shrinkToFit="1"/>
    </xf>
    <xf numFmtId="0" fontId="7" fillId="0" borderId="16" xfId="0" applyFont="1" applyBorder="1" applyAlignment="1">
      <alignment horizontal="justify" vertical="center" shrinkToFit="1"/>
    </xf>
    <xf numFmtId="0" fontId="7" fillId="0" borderId="18" xfId="0" applyFont="1" applyBorder="1" applyAlignment="1">
      <alignment horizontal="justify" vertical="center" shrinkToFit="1"/>
    </xf>
    <xf numFmtId="0" fontId="11" fillId="2" borderId="21" xfId="0" applyFont="1" applyFill="1" applyBorder="1" applyAlignment="1">
      <alignment vertical="center" shrinkToFit="1"/>
    </xf>
    <xf numFmtId="0" fontId="11" fillId="4" borderId="45" xfId="0" applyFont="1" applyFill="1" applyBorder="1" applyAlignment="1">
      <alignment vertical="center" shrinkToFit="1"/>
    </xf>
    <xf numFmtId="0" fontId="11" fillId="0" borderId="16" xfId="0" applyFont="1" applyFill="1" applyBorder="1" applyAlignment="1">
      <alignment vertical="center" shrinkToFit="1"/>
    </xf>
    <xf numFmtId="0" fontId="7" fillId="0" borderId="16" xfId="0" applyFont="1" applyFill="1" applyBorder="1" applyAlignment="1">
      <alignment horizontal="justify" vertical="center" shrinkToFit="1"/>
    </xf>
    <xf numFmtId="0" fontId="22" fillId="0" borderId="16" xfId="0" applyFont="1" applyBorder="1" applyAlignment="1">
      <alignment horizontal="justify" vertical="center" shrinkToFit="1"/>
    </xf>
    <xf numFmtId="0" fontId="7" fillId="4" borderId="45" xfId="0" applyFont="1" applyFill="1" applyBorder="1" applyAlignment="1">
      <alignment horizontal="justify" vertical="center" shrinkToFit="1"/>
    </xf>
    <xf numFmtId="0" fontId="7" fillId="4" borderId="44" xfId="0" applyFont="1" applyFill="1" applyBorder="1">
      <alignment vertical="center"/>
    </xf>
    <xf numFmtId="0" fontId="7" fillId="4" borderId="45" xfId="0" applyFont="1" applyFill="1" applyBorder="1" applyAlignment="1">
      <alignment vertical="center" shrinkToFit="1"/>
    </xf>
    <xf numFmtId="0" fontId="10" fillId="4" borderId="44" xfId="0" applyFont="1" applyFill="1" applyBorder="1" applyAlignment="1">
      <alignment horizontal="justify" vertical="center" wrapText="1"/>
    </xf>
    <xf numFmtId="0" fontId="7" fillId="0" borderId="0" xfId="0" applyFont="1" applyFill="1" applyBorder="1" applyAlignment="1">
      <alignment horizontal="justify" vertical="center" wrapText="1"/>
    </xf>
    <xf numFmtId="0" fontId="7" fillId="0" borderId="17" xfId="0" applyFont="1" applyFill="1" applyBorder="1" applyAlignment="1">
      <alignment horizontal="justify" vertical="center" wrapText="1"/>
    </xf>
    <xf numFmtId="0" fontId="10" fillId="3" borderId="39" xfId="0" applyNumberFormat="1" applyFont="1" applyFill="1" applyBorder="1" applyAlignment="1" applyProtection="1">
      <alignment horizontal="justify" vertical="center" wrapText="1"/>
      <protection locked="0"/>
    </xf>
    <xf numFmtId="177" fontId="10" fillId="3" borderId="39" xfId="0" applyNumberFormat="1" applyFont="1" applyFill="1" applyBorder="1" applyAlignment="1" applyProtection="1">
      <alignment vertical="center" wrapText="1"/>
      <protection locked="0"/>
    </xf>
    <xf numFmtId="0" fontId="0" fillId="3" borderId="39" xfId="0" applyFill="1" applyBorder="1" applyProtection="1">
      <alignment vertical="center"/>
      <protection locked="0"/>
    </xf>
    <xf numFmtId="178" fontId="10" fillId="3" borderId="39" xfId="0" applyNumberFormat="1" applyFont="1" applyFill="1" applyBorder="1" applyAlignment="1" applyProtection="1">
      <alignment vertical="center" wrapText="1"/>
      <protection locked="0"/>
    </xf>
    <xf numFmtId="0" fontId="0" fillId="3" borderId="39" xfId="0" applyFill="1" applyBorder="1" applyAlignment="1" applyProtection="1">
      <alignment horizontal="center" vertical="center"/>
      <protection locked="0"/>
    </xf>
    <xf numFmtId="177" fontId="10" fillId="3" borderId="39" xfId="0" applyNumberFormat="1" applyFont="1" applyFill="1" applyBorder="1" applyAlignment="1" applyProtection="1">
      <alignment horizontal="right" vertical="center" wrapText="1"/>
      <protection locked="0"/>
    </xf>
    <xf numFmtId="0" fontId="7" fillId="0" borderId="0" xfId="0" applyFont="1" applyBorder="1" applyAlignment="1">
      <alignment vertical="center" wrapText="1"/>
    </xf>
    <xf numFmtId="0" fontId="15" fillId="6" borderId="19" xfId="0" applyFont="1" applyFill="1" applyBorder="1" applyAlignment="1">
      <alignment vertical="center"/>
    </xf>
    <xf numFmtId="0" fontId="15" fillId="6" borderId="21" xfId="0" applyFont="1" applyFill="1" applyBorder="1" applyAlignment="1">
      <alignment vertical="center"/>
    </xf>
    <xf numFmtId="0" fontId="0" fillId="6" borderId="19" xfId="0" applyFill="1" applyBorder="1" applyAlignment="1">
      <alignment vertical="center"/>
    </xf>
    <xf numFmtId="0" fontId="0" fillId="6" borderId="21" xfId="0" applyFill="1" applyBorder="1" applyAlignment="1">
      <alignment vertical="center"/>
    </xf>
    <xf numFmtId="0" fontId="15" fillId="6" borderId="20" xfId="0" applyFont="1" applyFill="1" applyBorder="1" applyAlignment="1">
      <alignment vertical="center"/>
    </xf>
    <xf numFmtId="0" fontId="1" fillId="0" borderId="0" xfId="0" applyFont="1" applyAlignment="1">
      <alignment vertical="center" wrapText="1"/>
    </xf>
    <xf numFmtId="0" fontId="1" fillId="0" borderId="48" xfId="0" applyFont="1" applyBorder="1" applyAlignment="1">
      <alignment vertical="center"/>
    </xf>
    <xf numFmtId="0" fontId="1" fillId="0" borderId="6" xfId="0" applyFont="1" applyBorder="1" applyAlignment="1">
      <alignment vertical="center"/>
    </xf>
    <xf numFmtId="0" fontId="1" fillId="0" borderId="2"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vertical="center" wrapText="1"/>
    </xf>
    <xf numFmtId="0" fontId="1" fillId="0" borderId="17" xfId="0" applyFont="1" applyBorder="1" applyAlignment="1">
      <alignment vertical="center" wrapText="1"/>
    </xf>
    <xf numFmtId="0" fontId="1" fillId="0" borderId="35" xfId="0" applyFont="1" applyBorder="1" applyAlignment="1">
      <alignment vertical="center" wrapText="1"/>
    </xf>
    <xf numFmtId="0" fontId="7" fillId="0" borderId="0" xfId="0" applyFont="1" applyBorder="1" applyAlignment="1">
      <alignment vertical="center" wrapText="1"/>
    </xf>
    <xf numFmtId="0" fontId="11" fillId="2" borderId="20" xfId="0" applyFont="1" applyFill="1" applyBorder="1" applyAlignment="1">
      <alignment vertical="center" wrapText="1"/>
    </xf>
    <xf numFmtId="0" fontId="10" fillId="4" borderId="44" xfId="0" applyFont="1" applyFill="1" applyBorder="1" applyAlignment="1">
      <alignment vertical="center" wrapText="1"/>
    </xf>
    <xf numFmtId="0" fontId="22" fillId="0" borderId="16" xfId="0" applyFont="1" applyFill="1" applyBorder="1" applyAlignment="1">
      <alignment horizontal="justify" vertical="center" shrinkToFit="1"/>
    </xf>
    <xf numFmtId="0" fontId="26" fillId="0" borderId="16" xfId="0" applyFont="1" applyFill="1" applyBorder="1" applyAlignment="1">
      <alignment vertical="center" shrinkToFit="1"/>
    </xf>
    <xf numFmtId="0" fontId="29" fillId="0" borderId="16" xfId="0" applyFont="1" applyFill="1" applyBorder="1" applyAlignment="1">
      <alignment vertical="center" shrinkToFit="1"/>
    </xf>
    <xf numFmtId="3" fontId="22" fillId="0" borderId="16" xfId="0" applyNumberFormat="1" applyFont="1" applyBorder="1" applyAlignment="1">
      <alignment horizontal="justify" vertical="center" shrinkToFit="1"/>
    </xf>
    <xf numFmtId="0" fontId="10" fillId="0" borderId="3" xfId="0" applyFont="1" applyBorder="1" applyAlignment="1">
      <alignment vertical="center" shrinkToFit="1"/>
    </xf>
    <xf numFmtId="0" fontId="10" fillId="0" borderId="0" xfId="0" applyFont="1" applyBorder="1" applyAlignment="1">
      <alignment horizontal="justify" vertical="center" shrinkToFit="1"/>
    </xf>
    <xf numFmtId="0" fontId="7" fillId="0" borderId="3" xfId="0" applyFont="1" applyBorder="1" applyAlignment="1">
      <alignment vertical="center" shrinkToFit="1"/>
    </xf>
    <xf numFmtId="0" fontId="7" fillId="0" borderId="0" xfId="0" applyFont="1" applyBorder="1" applyAlignment="1">
      <alignment horizontal="justify" vertical="center" shrinkToFit="1"/>
    </xf>
    <xf numFmtId="0" fontId="7" fillId="0" borderId="0" xfId="0" applyFont="1" applyFill="1" applyBorder="1" applyAlignment="1">
      <alignment horizontal="justify" vertical="center"/>
    </xf>
    <xf numFmtId="0" fontId="10" fillId="0" borderId="17" xfId="0" applyFont="1" applyBorder="1" applyAlignment="1">
      <alignment vertical="center" wrapText="1"/>
    </xf>
    <xf numFmtId="0" fontId="10" fillId="0" borderId="17" xfId="0" applyFont="1" applyBorder="1" applyAlignment="1">
      <alignment horizontal="justify" vertical="center" wrapText="1"/>
    </xf>
    <xf numFmtId="0" fontId="7" fillId="4" borderId="71" xfId="0" applyFont="1" applyFill="1" applyBorder="1">
      <alignment vertical="center"/>
    </xf>
    <xf numFmtId="176" fontId="10" fillId="0" borderId="3" xfId="0" applyNumberFormat="1" applyFont="1" applyBorder="1" applyAlignment="1">
      <alignment horizontal="justify" vertical="center" shrinkToFit="1"/>
    </xf>
    <xf numFmtId="0" fontId="7" fillId="0" borderId="0" xfId="0" applyFont="1" applyBorder="1" applyAlignment="1">
      <alignment vertical="center" wrapText="1"/>
    </xf>
    <xf numFmtId="0" fontId="11" fillId="2" borderId="20" xfId="0" applyFont="1" applyFill="1" applyBorder="1" applyAlignment="1">
      <alignment vertical="center" wrapText="1"/>
    </xf>
    <xf numFmtId="0" fontId="7" fillId="0" borderId="0" xfId="0" applyFont="1" applyAlignment="1">
      <alignment vertical="center" wrapText="1"/>
    </xf>
    <xf numFmtId="0" fontId="1" fillId="0" borderId="17" xfId="0" applyFont="1" applyBorder="1" applyAlignment="1">
      <alignment vertical="top" wrapText="1"/>
    </xf>
    <xf numFmtId="0" fontId="1" fillId="0" borderId="35" xfId="0" applyFont="1" applyBorder="1" applyAlignment="1">
      <alignment vertical="top" wrapText="1"/>
    </xf>
    <xf numFmtId="0" fontId="1" fillId="0" borderId="0" xfId="0" applyFont="1" applyBorder="1" applyAlignment="1">
      <alignment vertical="top" wrapText="1"/>
    </xf>
    <xf numFmtId="0" fontId="1" fillId="0" borderId="0" xfId="0" applyFont="1" applyAlignment="1">
      <alignment vertical="center" wrapText="1"/>
    </xf>
    <xf numFmtId="0" fontId="1" fillId="0" borderId="0" xfId="0" applyFont="1" applyAlignment="1">
      <alignment vertical="center"/>
    </xf>
    <xf numFmtId="0" fontId="5" fillId="0" borderId="0" xfId="0" applyFont="1" applyAlignment="1">
      <alignment vertical="center"/>
    </xf>
    <xf numFmtId="0" fontId="1" fillId="0" borderId="12" xfId="0" applyFont="1" applyBorder="1" applyAlignment="1">
      <alignment vertical="center"/>
    </xf>
    <xf numFmtId="0" fontId="1" fillId="0" borderId="0" xfId="0" applyFont="1" applyBorder="1" applyAlignment="1">
      <alignment vertical="center"/>
    </xf>
    <xf numFmtId="0" fontId="1" fillId="0" borderId="3" xfId="0" applyFont="1" applyBorder="1" applyAlignment="1">
      <alignment vertical="center"/>
    </xf>
    <xf numFmtId="0" fontId="30" fillId="0" borderId="0" xfId="0" applyFont="1" applyAlignment="1">
      <alignment vertical="center"/>
    </xf>
    <xf numFmtId="0" fontId="1" fillId="0" borderId="0" xfId="0" applyFont="1" applyBorder="1" applyAlignment="1">
      <alignment vertical="center" wrapText="1"/>
    </xf>
    <xf numFmtId="0" fontId="1" fillId="0" borderId="3" xfId="0" applyFont="1" applyBorder="1" applyAlignment="1">
      <alignment vertical="center" wrapText="1"/>
    </xf>
    <xf numFmtId="0" fontId="31" fillId="0" borderId="0" xfId="0" applyFont="1" applyAlignment="1">
      <alignment vertical="center" wrapText="1"/>
    </xf>
    <xf numFmtId="0" fontId="0" fillId="0" borderId="0" xfId="0" applyAlignment="1">
      <alignment horizontal="center" vertical="center"/>
    </xf>
    <xf numFmtId="0" fontId="17" fillId="0" borderId="0" xfId="0" applyFont="1" applyAlignment="1">
      <alignment vertical="center"/>
    </xf>
    <xf numFmtId="0" fontId="29" fillId="4" borderId="74" xfId="0" applyFont="1" applyFill="1" applyBorder="1" applyAlignment="1">
      <alignment vertical="center" shrinkToFit="1"/>
    </xf>
    <xf numFmtId="0" fontId="7" fillId="0" borderId="8" xfId="0" applyFont="1" applyFill="1" applyBorder="1" applyAlignment="1">
      <alignment horizontal="justify" vertical="center" wrapText="1"/>
    </xf>
    <xf numFmtId="0" fontId="29" fillId="0" borderId="3" xfId="0" applyFont="1" applyFill="1" applyBorder="1" applyAlignment="1">
      <alignment vertical="center" shrinkToFit="1"/>
    </xf>
    <xf numFmtId="0" fontId="22" fillId="0" borderId="3" xfId="0" applyFont="1" applyFill="1" applyBorder="1" applyAlignment="1">
      <alignment horizontal="justify" vertical="center" shrinkToFit="1"/>
    </xf>
    <xf numFmtId="0" fontId="7" fillId="0" borderId="9" xfId="0" applyFont="1" applyFill="1" applyBorder="1" applyAlignment="1">
      <alignment horizontal="justify" vertical="center" wrapText="1"/>
    </xf>
    <xf numFmtId="0" fontId="7" fillId="0" borderId="6" xfId="0" applyFont="1" applyFill="1" applyBorder="1" applyAlignment="1">
      <alignment horizontal="justify" vertical="center" wrapText="1"/>
    </xf>
    <xf numFmtId="0" fontId="11" fillId="0" borderId="6" xfId="0" applyFont="1" applyFill="1" applyBorder="1" applyAlignment="1">
      <alignment horizontal="justify" vertical="center" wrapText="1"/>
    </xf>
    <xf numFmtId="0" fontId="22" fillId="0" borderId="2" xfId="0" applyFont="1" applyFill="1" applyBorder="1" applyAlignment="1">
      <alignment horizontal="justify" vertical="center" shrinkToFit="1"/>
    </xf>
    <xf numFmtId="0" fontId="11" fillId="2" borderId="24" xfId="0" applyFont="1" applyFill="1" applyBorder="1" applyAlignment="1">
      <alignment vertical="center" wrapText="1"/>
    </xf>
    <xf numFmtId="0" fontId="29" fillId="2" borderId="38" xfId="0" applyFont="1" applyFill="1" applyBorder="1" applyAlignment="1">
      <alignment vertical="center" shrinkToFit="1"/>
    </xf>
    <xf numFmtId="0" fontId="7" fillId="0" borderId="23" xfId="0" applyFont="1" applyFill="1" applyBorder="1" applyAlignment="1">
      <alignment horizontal="justify" vertical="center" wrapText="1"/>
    </xf>
    <xf numFmtId="0" fontId="29" fillId="0" borderId="34" xfId="0" applyFont="1" applyFill="1" applyBorder="1" applyAlignment="1">
      <alignment vertical="center" shrinkToFit="1"/>
    </xf>
    <xf numFmtId="0" fontId="7" fillId="0" borderId="8" xfId="0" applyFont="1" applyBorder="1" applyAlignment="1">
      <alignment vertical="center" wrapText="1"/>
    </xf>
    <xf numFmtId="0" fontId="22" fillId="0" borderId="3" xfId="0" applyFont="1" applyBorder="1" applyAlignment="1">
      <alignment horizontal="justify" vertical="center" shrinkToFit="1"/>
    </xf>
    <xf numFmtId="0" fontId="7" fillId="0" borderId="8" xfId="0" applyFont="1" applyBorder="1" applyAlignment="1">
      <alignment vertical="top" wrapText="1"/>
    </xf>
    <xf numFmtId="0" fontId="16" fillId="0" borderId="3" xfId="1" applyBorder="1" applyAlignment="1">
      <alignment horizontal="justify" vertical="center" shrinkToFit="1"/>
    </xf>
    <xf numFmtId="0" fontId="32" fillId="0" borderId="3" xfId="1" applyFont="1" applyBorder="1" applyAlignment="1">
      <alignment horizontal="justify" vertical="center" shrinkToFit="1"/>
    </xf>
    <xf numFmtId="0" fontId="7" fillId="0" borderId="8" xfId="0" applyFont="1" applyBorder="1" applyAlignment="1">
      <alignment horizontal="justify" vertical="center" wrapText="1"/>
    </xf>
    <xf numFmtId="0" fontId="10" fillId="0" borderId="0" xfId="0" applyFont="1" applyFill="1" applyBorder="1" applyAlignment="1" applyProtection="1">
      <alignment vertical="center" wrapText="1"/>
      <protection locked="0"/>
    </xf>
    <xf numFmtId="0" fontId="7" fillId="0" borderId="36" xfId="0" applyFont="1" applyBorder="1" applyAlignment="1">
      <alignment horizontal="justify" vertical="center" wrapText="1"/>
    </xf>
    <xf numFmtId="0" fontId="22" fillId="0" borderId="35" xfId="0" applyFont="1" applyBorder="1" applyAlignment="1">
      <alignment horizontal="justify" vertical="center" shrinkToFit="1"/>
    </xf>
    <xf numFmtId="0" fontId="29" fillId="2" borderId="50" xfId="0" applyFont="1" applyFill="1" applyBorder="1" applyAlignment="1">
      <alignment vertical="center" shrinkToFit="1"/>
    </xf>
    <xf numFmtId="0" fontId="7" fillId="0" borderId="9" xfId="0" applyFont="1" applyBorder="1" applyAlignment="1">
      <alignment horizontal="justify" vertical="center" wrapText="1"/>
    </xf>
    <xf numFmtId="0" fontId="7" fillId="0" borderId="6" xfId="0" applyFont="1" applyBorder="1" applyAlignment="1">
      <alignment horizontal="justify" vertical="center" wrapText="1"/>
    </xf>
    <xf numFmtId="0" fontId="11" fillId="0" borderId="6" xfId="0" applyFont="1" applyBorder="1" applyAlignment="1">
      <alignment horizontal="justify" vertical="center" wrapText="1"/>
    </xf>
    <xf numFmtId="0" fontId="22" fillId="0" borderId="2" xfId="0" applyFont="1" applyBorder="1" applyAlignment="1">
      <alignment horizontal="justify" vertical="center" shrinkToFit="1"/>
    </xf>
    <xf numFmtId="0" fontId="33" fillId="0" borderId="0" xfId="0" applyFont="1" applyAlignment="1">
      <alignment vertical="center"/>
    </xf>
    <xf numFmtId="0" fontId="8" fillId="0" borderId="12" xfId="0" applyFont="1" applyBorder="1" applyAlignment="1">
      <alignment horizontal="right" vertical="center"/>
    </xf>
    <xf numFmtId="0" fontId="0" fillId="0" borderId="12" xfId="0" applyBorder="1" applyAlignment="1">
      <alignment vertical="center"/>
    </xf>
    <xf numFmtId="0" fontId="15" fillId="0" borderId="14" xfId="0" applyFont="1" applyBorder="1" applyAlignment="1">
      <alignment vertical="center"/>
    </xf>
    <xf numFmtId="0" fontId="7" fillId="0" borderId="0" xfId="0" applyFont="1" applyBorder="1" applyAlignment="1">
      <alignment vertical="center" wrapText="1"/>
    </xf>
    <xf numFmtId="0" fontId="7" fillId="0" borderId="0" xfId="0" applyFont="1" applyBorder="1" applyAlignment="1">
      <alignment vertical="center"/>
    </xf>
    <xf numFmtId="0" fontId="1" fillId="0" borderId="0" xfId="0" applyFont="1" applyAlignment="1">
      <alignment vertical="center" wrapText="1"/>
    </xf>
    <xf numFmtId="0" fontId="1" fillId="0" borderId="0" xfId="0" applyFont="1" applyAlignment="1">
      <alignment vertical="center"/>
    </xf>
    <xf numFmtId="0" fontId="0" fillId="0" borderId="0" xfId="0" applyAlignment="1">
      <alignment vertical="center" wrapText="1"/>
    </xf>
    <xf numFmtId="0" fontId="1" fillId="8" borderId="0" xfId="0" applyFont="1" applyFill="1" applyBorder="1" applyAlignment="1">
      <alignment vertical="center" wrapText="1"/>
    </xf>
    <xf numFmtId="0" fontId="1" fillId="8" borderId="0" xfId="0" applyFont="1" applyFill="1" applyBorder="1" applyAlignment="1">
      <alignment vertical="center"/>
    </xf>
    <xf numFmtId="0" fontId="30" fillId="0" borderId="0" xfId="0" applyFont="1" applyAlignment="1">
      <alignment horizontal="left" vertical="center"/>
    </xf>
    <xf numFmtId="0" fontId="7" fillId="0" borderId="0" xfId="0" applyFont="1" applyBorder="1" applyAlignment="1">
      <alignment vertical="center" wrapText="1"/>
    </xf>
    <xf numFmtId="178" fontId="10" fillId="0" borderId="0" xfId="0" applyNumberFormat="1" applyFont="1" applyFill="1" applyBorder="1" applyAlignment="1" applyProtection="1">
      <alignment vertical="center" wrapText="1"/>
      <protection locked="0"/>
    </xf>
    <xf numFmtId="0" fontId="15" fillId="0" borderId="16" xfId="0" applyFont="1" applyBorder="1" applyAlignment="1">
      <alignment horizontal="justify" vertical="center" shrinkToFit="1"/>
    </xf>
    <xf numFmtId="0" fontId="36" fillId="0" borderId="16" xfId="0" applyFont="1" applyBorder="1" applyAlignment="1">
      <alignment horizontal="justify" vertical="center" shrinkToFit="1"/>
    </xf>
    <xf numFmtId="0" fontId="36" fillId="4" borderId="45" xfId="0" applyFont="1" applyFill="1" applyBorder="1" applyAlignment="1">
      <alignment horizontal="justify" vertical="center" shrinkToFit="1"/>
    </xf>
    <xf numFmtId="0" fontId="36" fillId="0" borderId="18" xfId="0" applyFont="1" applyBorder="1" applyAlignment="1">
      <alignment horizontal="justify" vertical="center" shrinkToFit="1"/>
    </xf>
    <xf numFmtId="0" fontId="36" fillId="4" borderId="72" xfId="0" applyFont="1" applyFill="1" applyBorder="1" applyAlignment="1">
      <alignment horizontal="justify" vertical="center" shrinkToFit="1"/>
    </xf>
    <xf numFmtId="0" fontId="37" fillId="2" borderId="21" xfId="0" applyFont="1" applyFill="1" applyBorder="1" applyAlignment="1">
      <alignment vertical="center" shrinkToFit="1"/>
    </xf>
    <xf numFmtId="0" fontId="15" fillId="4" borderId="45" xfId="0" applyFont="1" applyFill="1" applyBorder="1" applyAlignment="1">
      <alignment horizontal="justify" vertical="center" shrinkToFit="1"/>
    </xf>
    <xf numFmtId="0" fontId="15" fillId="0" borderId="3" xfId="0" applyFont="1" applyBorder="1" applyAlignment="1">
      <alignment horizontal="justify" vertical="center" shrinkToFit="1"/>
    </xf>
    <xf numFmtId="0" fontId="0" fillId="0" borderId="0" xfId="0" applyAlignment="1">
      <alignment vertical="center"/>
    </xf>
    <xf numFmtId="0" fontId="7" fillId="0" borderId="0" xfId="0" applyFont="1" applyBorder="1">
      <alignment vertical="center"/>
    </xf>
    <xf numFmtId="0" fontId="1" fillId="0" borderId="0" xfId="0" applyFont="1" applyAlignment="1">
      <alignment vertical="center" wrapText="1"/>
    </xf>
    <xf numFmtId="0" fontId="7" fillId="0" borderId="0" xfId="0" applyFont="1" applyBorder="1" applyAlignment="1">
      <alignment vertical="center" wrapText="1"/>
    </xf>
    <xf numFmtId="0" fontId="1" fillId="0" borderId="0" xfId="0" applyFont="1" applyBorder="1" applyAlignment="1">
      <alignment vertical="center"/>
    </xf>
    <xf numFmtId="0" fontId="11" fillId="0" borderId="0" xfId="0" applyFont="1" applyFill="1" applyBorder="1" applyAlignment="1">
      <alignment vertical="center" wrapText="1"/>
    </xf>
    <xf numFmtId="0" fontId="17" fillId="0" borderId="0" xfId="0" applyFont="1" applyBorder="1" applyAlignment="1">
      <alignment vertical="top" wrapText="1"/>
    </xf>
    <xf numFmtId="0" fontId="7" fillId="0" borderId="42" xfId="0" applyFont="1" applyBorder="1" applyAlignment="1">
      <alignment vertical="center" wrapText="1"/>
    </xf>
    <xf numFmtId="0" fontId="10" fillId="0" borderId="0" xfId="0" applyFont="1" applyFill="1" applyBorder="1" applyAlignment="1">
      <alignment vertical="center" wrapText="1"/>
    </xf>
    <xf numFmtId="0" fontId="7" fillId="0" borderId="8" xfId="0" applyFont="1" applyBorder="1" applyAlignment="1">
      <alignment vertical="center" wrapText="1"/>
    </xf>
    <xf numFmtId="0" fontId="17" fillId="0" borderId="3" xfId="0" applyFont="1" applyBorder="1" applyAlignment="1">
      <alignment vertical="top" wrapText="1"/>
    </xf>
    <xf numFmtId="0" fontId="1" fillId="0" borderId="0" xfId="0" applyFont="1" applyAlignment="1">
      <alignment horizontal="left" vertical="center" wrapText="1"/>
    </xf>
    <xf numFmtId="0" fontId="15" fillId="0" borderId="3" xfId="0" applyFont="1" applyBorder="1" applyAlignment="1">
      <alignment horizontal="justify" vertical="center" shrinkToFit="1"/>
    </xf>
    <xf numFmtId="0" fontId="1" fillId="7" borderId="33" xfId="0" applyFont="1" applyFill="1" applyBorder="1" applyAlignment="1">
      <alignment vertical="center"/>
    </xf>
    <xf numFmtId="0" fontId="1" fillId="7" borderId="24" xfId="0" applyFont="1" applyFill="1" applyBorder="1" applyAlignment="1">
      <alignment vertical="center"/>
    </xf>
    <xf numFmtId="0" fontId="1" fillId="7" borderId="46" xfId="0" applyFont="1" applyFill="1" applyBorder="1" applyAlignment="1">
      <alignment vertical="center"/>
    </xf>
    <xf numFmtId="0" fontId="21" fillId="8" borderId="14" xfId="0" applyFont="1" applyFill="1" applyBorder="1" applyAlignment="1">
      <alignment horizontal="right" vertical="center"/>
    </xf>
    <xf numFmtId="0" fontId="1" fillId="0" borderId="0" xfId="0" applyFont="1" applyAlignment="1">
      <alignment vertical="center"/>
    </xf>
    <xf numFmtId="0" fontId="22" fillId="0" borderId="3" xfId="0" applyFont="1" applyBorder="1" applyAlignment="1">
      <alignment vertical="top" wrapText="1" shrinkToFit="1"/>
    </xf>
    <xf numFmtId="0" fontId="22" fillId="0" borderId="3" xfId="0" applyFont="1" applyBorder="1" applyAlignment="1">
      <alignment vertical="top" shrinkToFit="1"/>
    </xf>
    <xf numFmtId="0" fontId="10" fillId="3" borderId="43" xfId="0" applyFont="1" applyFill="1" applyBorder="1" applyAlignment="1" applyProtection="1">
      <alignment vertical="center" wrapText="1"/>
      <protection locked="0"/>
    </xf>
    <xf numFmtId="0" fontId="10" fillId="3" borderId="7" xfId="0" applyFont="1" applyFill="1" applyBorder="1" applyAlignment="1" applyProtection="1">
      <alignment vertical="center" wrapText="1"/>
      <protection locked="0"/>
    </xf>
    <xf numFmtId="0" fontId="10" fillId="3" borderId="1" xfId="0" applyFont="1" applyFill="1" applyBorder="1" applyAlignment="1" applyProtection="1">
      <alignment vertical="center" wrapText="1"/>
      <protection locked="0"/>
    </xf>
    <xf numFmtId="0" fontId="7" fillId="0" borderId="0" xfId="0" applyFont="1" applyAlignment="1">
      <alignment vertical="center" wrapText="1"/>
    </xf>
    <xf numFmtId="0" fontId="11" fillId="2" borderId="49" xfId="0" applyFont="1" applyFill="1" applyBorder="1" applyAlignment="1">
      <alignment vertical="center" wrapText="1"/>
    </xf>
    <xf numFmtId="0" fontId="11" fillId="2" borderId="20" xfId="0" applyFont="1" applyFill="1" applyBorder="1" applyAlignment="1">
      <alignment vertical="center" wrapText="1"/>
    </xf>
    <xf numFmtId="0" fontId="16" fillId="3" borderId="43" xfId="1" applyFill="1" applyBorder="1" applyAlignment="1" applyProtection="1">
      <alignment vertical="center" wrapText="1"/>
      <protection locked="0"/>
    </xf>
    <xf numFmtId="0" fontId="11" fillId="2" borderId="33" xfId="0" applyFont="1" applyFill="1" applyBorder="1" applyAlignment="1">
      <alignment vertical="center" wrapText="1"/>
    </xf>
    <xf numFmtId="0" fontId="11" fillId="2" borderId="24" xfId="0" applyFont="1" applyFill="1" applyBorder="1" applyAlignment="1">
      <alignment vertical="center" wrapText="1"/>
    </xf>
    <xf numFmtId="0" fontId="16" fillId="3" borderId="43" xfId="1" applyFill="1" applyBorder="1" applyProtection="1">
      <alignment vertical="center"/>
      <protection locked="0"/>
    </xf>
    <xf numFmtId="0" fontId="0" fillId="3" borderId="7" xfId="0" applyFill="1" applyBorder="1" applyProtection="1">
      <alignment vertical="center"/>
      <protection locked="0"/>
    </xf>
    <xf numFmtId="0" fontId="0" fillId="3" borderId="1" xfId="0" applyFill="1" applyBorder="1" applyProtection="1">
      <alignment vertical="center"/>
      <protection locked="0"/>
    </xf>
    <xf numFmtId="0" fontId="7" fillId="0" borderId="0" xfId="0" applyFont="1" applyBorder="1" applyAlignment="1">
      <alignment vertical="center" wrapText="1"/>
    </xf>
    <xf numFmtId="0" fontId="7" fillId="4" borderId="69" xfId="0" applyFont="1" applyFill="1" applyBorder="1" applyAlignment="1">
      <alignment vertical="center" wrapText="1"/>
    </xf>
    <xf numFmtId="0" fontId="7" fillId="4" borderId="44" xfId="0" applyFont="1" applyFill="1" applyBorder="1" applyAlignment="1">
      <alignment vertical="center" wrapText="1"/>
    </xf>
    <xf numFmtId="0" fontId="10" fillId="3" borderId="43" xfId="0" applyFont="1" applyFill="1" applyBorder="1" applyAlignment="1" applyProtection="1">
      <alignment horizontal="right" vertical="center" wrapText="1"/>
      <protection locked="0"/>
    </xf>
    <xf numFmtId="0" fontId="10" fillId="3" borderId="1" xfId="0" applyFont="1" applyFill="1" applyBorder="1" applyAlignment="1" applyProtection="1">
      <alignment horizontal="right" vertical="center" wrapText="1"/>
      <protection locked="0"/>
    </xf>
    <xf numFmtId="0" fontId="7" fillId="0" borderId="43" xfId="0" applyFont="1" applyBorder="1" applyAlignment="1">
      <alignment vertical="center" wrapText="1"/>
    </xf>
    <xf numFmtId="0" fontId="7" fillId="0" borderId="7" xfId="0" applyFont="1" applyBorder="1" applyAlignment="1">
      <alignment vertical="center" wrapText="1"/>
    </xf>
    <xf numFmtId="0" fontId="7" fillId="0" borderId="1" xfId="0" applyFont="1" applyBorder="1" applyAlignment="1">
      <alignment vertical="center" wrapText="1"/>
    </xf>
    <xf numFmtId="0" fontId="10" fillId="0" borderId="0" xfId="0" applyFont="1" applyFill="1" applyBorder="1" applyAlignment="1">
      <alignment horizontal="right" vertical="center" shrinkToFit="1"/>
    </xf>
    <xf numFmtId="177" fontId="10" fillId="3" borderId="43" xfId="0" applyNumberFormat="1" applyFont="1" applyFill="1" applyBorder="1" applyAlignment="1" applyProtection="1">
      <alignment horizontal="right" vertical="center" wrapText="1"/>
      <protection locked="0"/>
    </xf>
    <xf numFmtId="177" fontId="10" fillId="3" borderId="1" xfId="0" applyNumberFormat="1" applyFont="1" applyFill="1" applyBorder="1" applyAlignment="1" applyProtection="1">
      <alignment horizontal="right" vertical="center" wrapText="1"/>
      <protection locked="0"/>
    </xf>
    <xf numFmtId="0" fontId="7" fillId="0" borderId="20" xfId="0" applyFont="1" applyBorder="1" applyAlignment="1">
      <alignment horizontal="center" vertical="center" wrapText="1"/>
    </xf>
    <xf numFmtId="0" fontId="7" fillId="0" borderId="19" xfId="0" applyFont="1" applyBorder="1" applyAlignment="1">
      <alignment horizontal="center" vertical="center" wrapText="1"/>
    </xf>
    <xf numFmtId="0" fontId="11" fillId="2" borderId="19" xfId="0" applyFont="1" applyFill="1" applyBorder="1" applyAlignment="1">
      <alignment vertical="center" wrapText="1"/>
    </xf>
    <xf numFmtId="0" fontId="10" fillId="3" borderId="43"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0" fontId="10" fillId="0" borderId="0" xfId="0" applyFont="1" applyFill="1" applyBorder="1" applyAlignment="1">
      <alignment horizontal="center" vertical="center" wrapText="1"/>
    </xf>
    <xf numFmtId="0" fontId="10" fillId="3" borderId="10" xfId="0" applyFont="1" applyFill="1" applyBorder="1" applyAlignment="1" applyProtection="1">
      <alignment vertical="top" wrapText="1"/>
      <protection locked="0"/>
    </xf>
    <xf numFmtId="0" fontId="10" fillId="3" borderId="4" xfId="0" applyFont="1" applyFill="1" applyBorder="1" applyAlignment="1" applyProtection="1">
      <alignment vertical="top" wrapText="1"/>
      <protection locked="0"/>
    </xf>
    <xf numFmtId="0" fontId="10" fillId="3" borderId="5" xfId="0" applyFont="1" applyFill="1" applyBorder="1" applyAlignment="1" applyProtection="1">
      <alignment vertical="top" wrapText="1"/>
      <protection locked="0"/>
    </xf>
    <xf numFmtId="0" fontId="10" fillId="3" borderId="9" xfId="0" applyFont="1" applyFill="1" applyBorder="1" applyAlignment="1" applyProtection="1">
      <alignment vertical="top" wrapText="1"/>
      <protection locked="0"/>
    </xf>
    <xf numFmtId="0" fontId="10" fillId="3" borderId="6" xfId="0" applyFont="1" applyFill="1" applyBorder="1" applyAlignment="1" applyProtection="1">
      <alignment vertical="top" wrapText="1"/>
      <protection locked="0"/>
    </xf>
    <xf numFmtId="0" fontId="10" fillId="3" borderId="2" xfId="0" applyFont="1" applyFill="1" applyBorder="1" applyAlignment="1" applyProtection="1">
      <alignment vertical="top" wrapText="1"/>
      <protection locked="0"/>
    </xf>
    <xf numFmtId="0" fontId="7" fillId="4" borderId="70" xfId="0" applyFont="1" applyFill="1" applyBorder="1" applyAlignment="1">
      <alignment vertical="center" wrapText="1"/>
    </xf>
    <xf numFmtId="0" fontId="7" fillId="4" borderId="71" xfId="0" applyFont="1" applyFill="1" applyBorder="1" applyAlignment="1">
      <alignment vertical="center" wrapText="1"/>
    </xf>
    <xf numFmtId="179" fontId="10" fillId="3" borderId="43" xfId="0" applyNumberFormat="1" applyFont="1" applyFill="1" applyBorder="1" applyAlignment="1" applyProtection="1">
      <alignment vertical="center" wrapText="1"/>
      <protection locked="0"/>
    </xf>
    <xf numFmtId="179" fontId="10" fillId="3" borderId="1" xfId="0" applyNumberFormat="1" applyFont="1" applyFill="1" applyBorder="1" applyAlignment="1" applyProtection="1">
      <alignment vertical="center" wrapText="1"/>
      <protection locked="0"/>
    </xf>
    <xf numFmtId="0" fontId="7" fillId="3" borderId="43" xfId="0" applyFont="1" applyFill="1" applyBorder="1" applyAlignment="1" applyProtection="1">
      <alignment vertical="center"/>
      <protection locked="0"/>
    </xf>
    <xf numFmtId="0" fontId="7" fillId="3" borderId="7" xfId="0" applyFont="1" applyFill="1" applyBorder="1" applyAlignment="1" applyProtection="1">
      <alignment vertical="center"/>
      <protection locked="0"/>
    </xf>
    <xf numFmtId="0" fontId="7" fillId="3" borderId="1" xfId="0" applyFont="1" applyFill="1" applyBorder="1" applyAlignment="1" applyProtection="1">
      <alignment vertical="center"/>
      <protection locked="0"/>
    </xf>
    <xf numFmtId="0" fontId="10" fillId="4" borderId="69" xfId="0" applyFont="1" applyFill="1" applyBorder="1" applyAlignment="1">
      <alignment vertical="center" wrapText="1"/>
    </xf>
    <xf numFmtId="0" fontId="10" fillId="4" borderId="44" xfId="0" applyFont="1" applyFill="1" applyBorder="1" applyAlignment="1">
      <alignment vertical="center" wrapText="1"/>
    </xf>
    <xf numFmtId="0" fontId="10" fillId="4" borderId="73" xfId="0" applyFont="1" applyFill="1" applyBorder="1" applyAlignment="1">
      <alignment vertical="center" wrapText="1"/>
    </xf>
    <xf numFmtId="0" fontId="7" fillId="0" borderId="0" xfId="0" applyFont="1" applyBorder="1" applyAlignment="1">
      <alignment vertical="center"/>
    </xf>
    <xf numFmtId="177" fontId="10" fillId="3" borderId="43" xfId="0" applyNumberFormat="1" applyFont="1" applyFill="1" applyBorder="1" applyAlignment="1" applyProtection="1">
      <alignment horizontal="center" vertical="center" wrapText="1"/>
      <protection locked="0"/>
    </xf>
    <xf numFmtId="177" fontId="10" fillId="3" borderId="7" xfId="0" applyNumberFormat="1" applyFont="1" applyFill="1" applyBorder="1" applyAlignment="1" applyProtection="1">
      <alignment horizontal="center" vertical="center" wrapText="1"/>
      <protection locked="0"/>
    </xf>
    <xf numFmtId="177" fontId="10" fillId="3" borderId="1" xfId="0" applyNumberFormat="1" applyFont="1" applyFill="1" applyBorder="1" applyAlignment="1" applyProtection="1">
      <alignment horizontal="center" vertical="center" wrapText="1"/>
      <protection locked="0"/>
    </xf>
    <xf numFmtId="0" fontId="10" fillId="3" borderId="7" xfId="0" applyFont="1" applyFill="1" applyBorder="1" applyAlignment="1" applyProtection="1">
      <alignment horizontal="center" vertical="center" wrapText="1"/>
      <protection locked="0"/>
    </xf>
    <xf numFmtId="0" fontId="11" fillId="2" borderId="21" xfId="0" applyFont="1" applyFill="1" applyBorder="1" applyAlignment="1">
      <alignment vertical="center" wrapText="1"/>
    </xf>
    <xf numFmtId="0" fontId="7" fillId="3" borderId="10" xfId="0" applyFont="1" applyFill="1" applyBorder="1" applyAlignment="1" applyProtection="1">
      <alignment vertical="top"/>
      <protection locked="0"/>
    </xf>
    <xf numFmtId="0" fontId="7" fillId="3" borderId="4" xfId="0" applyFont="1" applyFill="1" applyBorder="1" applyAlignment="1" applyProtection="1">
      <alignment vertical="top"/>
      <protection locked="0"/>
    </xf>
    <xf numFmtId="0" fontId="7" fillId="3" borderId="5" xfId="0" applyFont="1" applyFill="1" applyBorder="1" applyAlignment="1" applyProtection="1">
      <alignment vertical="top"/>
      <protection locked="0"/>
    </xf>
    <xf numFmtId="0" fontId="7" fillId="3" borderId="9" xfId="0" applyFont="1" applyFill="1" applyBorder="1" applyAlignment="1" applyProtection="1">
      <alignment vertical="top"/>
      <protection locked="0"/>
    </xf>
    <xf numFmtId="0" fontId="7" fillId="3" borderId="6" xfId="0" applyFont="1" applyFill="1" applyBorder="1" applyAlignment="1" applyProtection="1">
      <alignment vertical="top"/>
      <protection locked="0"/>
    </xf>
    <xf numFmtId="0" fontId="7" fillId="3" borderId="2" xfId="0" applyFont="1" applyFill="1" applyBorder="1" applyAlignment="1" applyProtection="1">
      <alignment vertical="top"/>
      <protection locked="0"/>
    </xf>
    <xf numFmtId="0" fontId="10" fillId="3" borderId="43" xfId="0" applyFont="1" applyFill="1" applyBorder="1" applyAlignment="1" applyProtection="1">
      <alignment horizontal="left" vertical="center" wrapText="1"/>
      <protection locked="0"/>
    </xf>
    <xf numFmtId="0" fontId="10" fillId="3" borderId="7" xfId="0" applyFont="1" applyFill="1" applyBorder="1" applyAlignment="1" applyProtection="1">
      <alignment horizontal="left" vertical="center" wrapText="1"/>
      <protection locked="0"/>
    </xf>
    <xf numFmtId="0" fontId="10" fillId="3" borderId="1" xfId="0" applyFont="1" applyFill="1" applyBorder="1" applyAlignment="1" applyProtection="1">
      <alignment horizontal="left" vertical="center" wrapText="1"/>
      <protection locked="0"/>
    </xf>
    <xf numFmtId="0" fontId="1" fillId="0" borderId="0" xfId="0" applyFont="1" applyAlignment="1">
      <alignment vertical="center" wrapText="1"/>
    </xf>
    <xf numFmtId="0" fontId="31" fillId="0" borderId="0" xfId="0" applyFont="1" applyAlignment="1">
      <alignment horizontal="left" vertical="top" wrapText="1"/>
    </xf>
    <xf numFmtId="0" fontId="1" fillId="0" borderId="0" xfId="0" applyFont="1" applyAlignment="1">
      <alignment horizontal="left" vertical="center" wrapText="1"/>
    </xf>
    <xf numFmtId="0" fontId="1" fillId="0" borderId="0" xfId="0" applyFont="1" applyAlignment="1">
      <alignment vertical="top" wrapText="1"/>
    </xf>
    <xf numFmtId="0" fontId="31" fillId="0" borderId="0" xfId="0" applyFont="1" applyAlignment="1">
      <alignment horizontal="left" vertical="center" wrapText="1"/>
    </xf>
    <xf numFmtId="0" fontId="1" fillId="8" borderId="0" xfId="0" applyFont="1" applyFill="1" applyBorder="1" applyAlignment="1">
      <alignment horizontal="left" vertical="center" wrapText="1"/>
    </xf>
    <xf numFmtId="0" fontId="1" fillId="8" borderId="0" xfId="0" applyFont="1" applyFill="1" applyBorder="1" applyAlignment="1">
      <alignment horizontal="left" vertical="center"/>
    </xf>
    <xf numFmtId="0" fontId="0" fillId="0" borderId="0" xfId="0" applyAlignment="1">
      <alignment horizontal="center" vertical="center"/>
    </xf>
    <xf numFmtId="0" fontId="30" fillId="0" borderId="0" xfId="0" applyFont="1" applyAlignment="1">
      <alignment vertical="center"/>
    </xf>
    <xf numFmtId="0" fontId="1" fillId="0" borderId="0" xfId="0" applyFont="1" applyAlignment="1">
      <alignment horizontal="left" vertical="center"/>
    </xf>
    <xf numFmtId="0" fontId="21" fillId="5" borderId="10" xfId="0" applyFont="1" applyFill="1" applyBorder="1" applyAlignment="1">
      <alignment horizontal="center" vertical="center"/>
    </xf>
    <xf numFmtId="0" fontId="21" fillId="5" borderId="4" xfId="0" applyFont="1" applyFill="1" applyBorder="1" applyAlignment="1">
      <alignment horizontal="center" vertical="center"/>
    </xf>
    <xf numFmtId="0" fontId="1" fillId="0" borderId="0" xfId="0" applyFont="1" applyBorder="1" applyAlignment="1">
      <alignment horizontal="center" vertical="center" wrapText="1"/>
    </xf>
    <xf numFmtId="0" fontId="1" fillId="0" borderId="3" xfId="0" applyFont="1" applyBorder="1" applyAlignment="1">
      <alignment horizontal="center" vertical="center" wrapText="1"/>
    </xf>
    <xf numFmtId="0" fontId="20" fillId="0" borderId="0" xfId="0" applyFont="1" applyAlignment="1">
      <alignment vertical="center"/>
    </xf>
    <xf numFmtId="0" fontId="1" fillId="0" borderId="0" xfId="0" applyFont="1" applyAlignment="1">
      <alignment horizontal="left" vertical="top" wrapText="1"/>
    </xf>
    <xf numFmtId="0" fontId="1" fillId="0" borderId="6" xfId="0" applyFont="1" applyBorder="1" applyAlignment="1">
      <alignment vertical="center" wrapText="1"/>
    </xf>
    <xf numFmtId="0" fontId="1" fillId="0" borderId="0" xfId="0" applyFont="1" applyAlignment="1">
      <alignment vertical="center"/>
    </xf>
    <xf numFmtId="0" fontId="20" fillId="0" borderId="40" xfId="0" applyFont="1" applyBorder="1" applyAlignment="1">
      <alignment horizontal="center" vertical="center" shrinkToFit="1"/>
    </xf>
    <xf numFmtId="0" fontId="20" fillId="0" borderId="15" xfId="0" applyFont="1" applyBorder="1" applyAlignment="1">
      <alignment horizontal="center" vertical="center" shrinkToFit="1"/>
    </xf>
    <xf numFmtId="0" fontId="20" fillId="0" borderId="41" xfId="0" applyFont="1" applyBorder="1" applyAlignment="1">
      <alignment horizontal="center" vertical="center" shrinkToFit="1"/>
    </xf>
    <xf numFmtId="0" fontId="20" fillId="0" borderId="18" xfId="0" applyFont="1" applyBorder="1" applyAlignment="1">
      <alignment horizontal="center" vertical="center" shrinkToFit="1"/>
    </xf>
    <xf numFmtId="0" fontId="1" fillId="0" borderId="22" xfId="0" applyFont="1" applyBorder="1" applyAlignment="1">
      <alignment vertical="top" wrapText="1"/>
    </xf>
    <xf numFmtId="0" fontId="1" fillId="0" borderId="14" xfId="0" applyFont="1" applyBorder="1" applyAlignment="1">
      <alignment vertical="top" wrapText="1"/>
    </xf>
    <xf numFmtId="0" fontId="1" fillId="0" borderId="34" xfId="0" applyFont="1" applyBorder="1" applyAlignment="1">
      <alignment vertical="top" wrapText="1"/>
    </xf>
    <xf numFmtId="0" fontId="1" fillId="0" borderId="47" xfId="0" applyFont="1" applyBorder="1" applyAlignment="1">
      <alignment vertical="top" wrapText="1"/>
    </xf>
    <xf numFmtId="0" fontId="1" fillId="0" borderId="17" xfId="0" applyFont="1" applyBorder="1" applyAlignment="1">
      <alignment vertical="top" wrapText="1"/>
    </xf>
    <xf numFmtId="0" fontId="1" fillId="0" borderId="35" xfId="0" applyFont="1" applyBorder="1" applyAlignment="1">
      <alignment vertical="top" wrapText="1"/>
    </xf>
    <xf numFmtId="0" fontId="1" fillId="0" borderId="0" xfId="0" applyFont="1" applyAlignment="1">
      <alignment horizontal="center" vertical="center"/>
    </xf>
    <xf numFmtId="0" fontId="0" fillId="0" borderId="0" xfId="0" applyAlignment="1">
      <alignment horizontal="left" vertical="center" wrapText="1"/>
    </xf>
    <xf numFmtId="0" fontId="20" fillId="0" borderId="65" xfId="0" applyFont="1" applyBorder="1" applyAlignment="1">
      <alignment horizontal="center" vertical="center"/>
    </xf>
    <xf numFmtId="0" fontId="20" fillId="0" borderId="66" xfId="0" applyFont="1" applyBorder="1" applyAlignment="1">
      <alignment horizontal="center" vertical="center"/>
    </xf>
    <xf numFmtId="0" fontId="20" fillId="0" borderId="67" xfId="0" applyFont="1" applyBorder="1" applyAlignment="1">
      <alignment horizontal="center" vertical="center"/>
    </xf>
    <xf numFmtId="0" fontId="20" fillId="0" borderId="68" xfId="0" applyFont="1" applyBorder="1" applyAlignment="1">
      <alignment horizontal="center" vertical="center"/>
    </xf>
    <xf numFmtId="0" fontId="20" fillId="0" borderId="34" xfId="0" applyFont="1" applyBorder="1" applyAlignment="1">
      <alignment horizontal="center" vertical="center" shrinkToFit="1"/>
    </xf>
    <xf numFmtId="0" fontId="20" fillId="0" borderId="35" xfId="0" applyFont="1" applyBorder="1" applyAlignment="1">
      <alignment horizontal="center" vertical="center" shrinkToFit="1"/>
    </xf>
    <xf numFmtId="0" fontId="1" fillId="7" borderId="33" xfId="0" applyFont="1" applyFill="1" applyBorder="1" applyAlignment="1">
      <alignment horizontal="center" vertical="center" wrapText="1"/>
    </xf>
    <xf numFmtId="0" fontId="1" fillId="7" borderId="24" xfId="0" applyFont="1" applyFill="1" applyBorder="1" applyAlignment="1">
      <alignment horizontal="center" vertical="center" wrapText="1"/>
    </xf>
    <xf numFmtId="0" fontId="1" fillId="7" borderId="25" xfId="0" applyFont="1" applyFill="1" applyBorder="1" applyAlignment="1">
      <alignment horizontal="center" vertical="center" wrapText="1"/>
    </xf>
    <xf numFmtId="0" fontId="1" fillId="7" borderId="62" xfId="0" applyFont="1" applyFill="1" applyBorder="1" applyAlignment="1">
      <alignment horizontal="center" vertical="center" wrapText="1"/>
    </xf>
    <xf numFmtId="0" fontId="1" fillId="7" borderId="38" xfId="0" applyFont="1" applyFill="1" applyBorder="1" applyAlignment="1">
      <alignment horizontal="center" vertical="center" wrapText="1"/>
    </xf>
    <xf numFmtId="0" fontId="1" fillId="0" borderId="23"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36" xfId="0" applyFont="1" applyBorder="1" applyAlignment="1">
      <alignment horizontal="center" vertical="center" shrinkToFit="1"/>
    </xf>
    <xf numFmtId="0" fontId="1" fillId="0" borderId="17" xfId="0" applyFont="1" applyBorder="1" applyAlignment="1">
      <alignment horizontal="center" vertical="center" shrinkToFit="1"/>
    </xf>
    <xf numFmtId="0" fontId="1" fillId="0" borderId="18" xfId="0" applyFont="1" applyBorder="1" applyAlignment="1">
      <alignment horizontal="center" vertical="center" shrinkToFit="1"/>
    </xf>
    <xf numFmtId="0" fontId="1" fillId="0" borderId="40" xfId="0" applyFont="1" applyBorder="1" applyAlignment="1">
      <alignment vertical="center" shrinkToFit="1"/>
    </xf>
    <xf numFmtId="0" fontId="1" fillId="0" borderId="14" xfId="0" applyFont="1" applyBorder="1" applyAlignment="1">
      <alignment vertical="center" shrinkToFit="1"/>
    </xf>
    <xf numFmtId="0" fontId="1" fillId="0" borderId="34" xfId="0" applyFont="1" applyBorder="1" applyAlignment="1">
      <alignment vertical="center" shrinkToFit="1"/>
    </xf>
    <xf numFmtId="0" fontId="1" fillId="0" borderId="41" xfId="0" applyFont="1" applyBorder="1" applyAlignment="1">
      <alignment vertical="center" shrinkToFit="1"/>
    </xf>
    <xf numFmtId="0" fontId="1" fillId="0" borderId="17" xfId="0" applyFont="1" applyBorder="1" applyAlignment="1">
      <alignment vertical="center" shrinkToFit="1"/>
    </xf>
    <xf numFmtId="0" fontId="1" fillId="0" borderId="35" xfId="0" applyFont="1" applyBorder="1" applyAlignment="1">
      <alignment vertical="center" shrinkToFit="1"/>
    </xf>
    <xf numFmtId="0" fontId="1" fillId="0" borderId="19" xfId="0" applyFont="1" applyBorder="1" applyAlignment="1">
      <alignment vertical="center" shrinkToFit="1"/>
    </xf>
    <xf numFmtId="0" fontId="1" fillId="0" borderId="20" xfId="0" applyFont="1" applyBorder="1" applyAlignment="1">
      <alignment vertical="center" shrinkToFit="1"/>
    </xf>
    <xf numFmtId="0" fontId="1" fillId="0" borderId="50" xfId="0" applyFont="1" applyBorder="1" applyAlignment="1">
      <alignment vertical="center" shrinkToFit="1"/>
    </xf>
    <xf numFmtId="0" fontId="1" fillId="0" borderId="9"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51" xfId="0" applyFont="1" applyBorder="1" applyAlignment="1">
      <alignment horizontal="center" vertical="center" shrinkToFit="1"/>
    </xf>
    <xf numFmtId="0" fontId="1" fillId="0" borderId="63" xfId="0" applyFont="1" applyBorder="1" applyAlignment="1">
      <alignment vertical="center" shrinkToFit="1"/>
    </xf>
    <xf numFmtId="0" fontId="1" fillId="0" borderId="75" xfId="0" applyFont="1" applyBorder="1" applyAlignment="1">
      <alignment vertical="center" shrinkToFit="1"/>
    </xf>
    <xf numFmtId="0" fontId="1" fillId="0" borderId="76" xfId="0" applyFont="1" applyBorder="1" applyAlignment="1">
      <alignment vertical="center" shrinkToFit="1"/>
    </xf>
    <xf numFmtId="0" fontId="1" fillId="0" borderId="49" xfId="0" applyFont="1" applyBorder="1" applyAlignment="1">
      <alignment horizontal="center" vertical="center" shrinkToFit="1"/>
    </xf>
    <xf numFmtId="0" fontId="1" fillId="0" borderId="20"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19" xfId="0" applyFont="1" applyBorder="1" applyAlignment="1">
      <alignment horizontal="center" vertical="center" shrinkToFit="1"/>
    </xf>
    <xf numFmtId="0" fontId="1" fillId="0" borderId="63" xfId="0" applyFont="1" applyBorder="1" applyAlignment="1">
      <alignment horizontal="center" vertical="center" shrinkToFit="1"/>
    </xf>
    <xf numFmtId="0" fontId="1" fillId="0" borderId="78" xfId="0" applyFont="1" applyBorder="1" applyAlignment="1">
      <alignment horizontal="center" vertical="center" shrinkToFit="1"/>
    </xf>
    <xf numFmtId="0" fontId="1" fillId="0" borderId="19" xfId="0" applyFont="1" applyBorder="1" applyAlignment="1">
      <alignment horizontal="left" vertical="center" shrinkToFit="1"/>
    </xf>
    <xf numFmtId="0" fontId="1" fillId="0" borderId="20" xfId="0" applyFont="1" applyBorder="1" applyAlignment="1">
      <alignment horizontal="left" vertical="center" shrinkToFit="1"/>
    </xf>
    <xf numFmtId="0" fontId="1" fillId="0" borderId="50" xfId="0" applyFont="1" applyBorder="1" applyAlignment="1">
      <alignment horizontal="left" vertical="center" shrinkToFit="1"/>
    </xf>
    <xf numFmtId="0" fontId="1" fillId="0" borderId="49" xfId="0" applyFont="1" applyBorder="1" applyAlignment="1">
      <alignment horizontal="left" vertical="center" indent="1" shrinkToFit="1"/>
    </xf>
    <xf numFmtId="0" fontId="1" fillId="0" borderId="20" xfId="0" applyFont="1" applyBorder="1" applyAlignment="1">
      <alignment horizontal="left" vertical="center" indent="1" shrinkToFit="1"/>
    </xf>
    <xf numFmtId="0" fontId="1" fillId="0" borderId="21" xfId="0" applyFont="1" applyBorder="1" applyAlignment="1">
      <alignment horizontal="left" vertical="center" indent="1" shrinkToFit="1"/>
    </xf>
    <xf numFmtId="0" fontId="1" fillId="0" borderId="54" xfId="0" applyFont="1" applyBorder="1" applyAlignment="1">
      <alignment horizontal="left" vertical="center" indent="1" shrinkToFit="1"/>
    </xf>
    <xf numFmtId="0" fontId="1" fillId="0" borderId="11" xfId="0" applyFont="1" applyBorder="1" applyAlignment="1">
      <alignment horizontal="left" vertical="center" indent="1" shrinkToFit="1"/>
    </xf>
    <xf numFmtId="0" fontId="1" fillId="0" borderId="11" xfId="0" applyFont="1" applyBorder="1" applyAlignment="1">
      <alignment horizontal="center" vertical="center" shrinkToFit="1"/>
    </xf>
    <xf numFmtId="0" fontId="1" fillId="0" borderId="11" xfId="0" applyFont="1" applyBorder="1" applyAlignment="1">
      <alignment horizontal="left" vertical="center" shrinkToFit="1"/>
    </xf>
    <xf numFmtId="0" fontId="1" fillId="0" borderId="27" xfId="0" applyFont="1" applyBorder="1" applyAlignment="1">
      <alignment horizontal="left" vertical="center" shrinkToFit="1"/>
    </xf>
    <xf numFmtId="0" fontId="1" fillId="0" borderId="0" xfId="0" applyFont="1" applyBorder="1" applyAlignment="1">
      <alignment vertical="top" wrapText="1"/>
    </xf>
    <xf numFmtId="0" fontId="33" fillId="0" borderId="0" xfId="0" applyFont="1" applyAlignment="1">
      <alignment vertical="center"/>
    </xf>
    <xf numFmtId="0" fontId="17" fillId="0" borderId="0" xfId="0" applyFont="1" applyBorder="1" applyAlignment="1">
      <alignment vertical="center"/>
    </xf>
    <xf numFmtId="0" fontId="17" fillId="0" borderId="3" xfId="0" applyFont="1" applyBorder="1" applyAlignment="1">
      <alignment vertical="center"/>
    </xf>
    <xf numFmtId="0" fontId="38" fillId="0" borderId="54" xfId="0" applyFont="1" applyBorder="1" applyAlignment="1">
      <alignment horizontal="left" vertical="top" wrapText="1"/>
    </xf>
    <xf numFmtId="0" fontId="38" fillId="0" borderId="19" xfId="0" applyFont="1" applyBorder="1" applyAlignment="1">
      <alignment horizontal="left" vertical="top" wrapText="1"/>
    </xf>
    <xf numFmtId="0" fontId="38" fillId="0" borderId="27" xfId="0" applyFont="1" applyBorder="1" applyAlignment="1">
      <alignment horizontal="left" vertical="top" wrapText="1"/>
    </xf>
    <xf numFmtId="0" fontId="38" fillId="0" borderId="55" xfId="0" applyFont="1" applyBorder="1" applyAlignment="1">
      <alignment horizontal="left" vertical="top" wrapText="1"/>
    </xf>
    <xf numFmtId="0" fontId="38" fillId="0" borderId="63" xfId="0" applyFont="1" applyBorder="1" applyAlignment="1">
      <alignment horizontal="left" vertical="top" wrapText="1"/>
    </xf>
    <xf numFmtId="0" fontId="38" fillId="0" borderId="56" xfId="0" applyFont="1" applyBorder="1" applyAlignment="1">
      <alignment horizontal="left" vertical="top" wrapText="1"/>
    </xf>
    <xf numFmtId="0" fontId="1" fillId="0" borderId="8" xfId="0" applyFont="1" applyBorder="1" applyAlignment="1">
      <alignment horizontal="center" vertical="center" wrapText="1"/>
    </xf>
    <xf numFmtId="0" fontId="1" fillId="0" borderId="3" xfId="0" applyFont="1" applyBorder="1" applyAlignment="1">
      <alignment vertical="top" wrapText="1"/>
    </xf>
    <xf numFmtId="0" fontId="38" fillId="0" borderId="53" xfId="0" applyFont="1" applyBorder="1" applyAlignment="1">
      <alignment horizontal="left" vertical="top" wrapText="1"/>
    </xf>
    <xf numFmtId="0" fontId="38" fillId="0" borderId="62" xfId="0" applyFont="1" applyBorder="1" applyAlignment="1">
      <alignment horizontal="left" vertical="top" wrapText="1"/>
    </xf>
    <xf numFmtId="0" fontId="38" fillId="0" borderId="26" xfId="0" applyFont="1" applyBorder="1" applyAlignment="1">
      <alignment horizontal="left" vertical="top" wrapText="1"/>
    </xf>
    <xf numFmtId="0" fontId="5" fillId="0" borderId="0" xfId="0" applyFont="1" applyAlignment="1">
      <alignment vertical="center"/>
    </xf>
    <xf numFmtId="0" fontId="1" fillId="0" borderId="43"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Border="1" applyAlignment="1">
      <alignment horizontal="left" vertical="center"/>
    </xf>
    <xf numFmtId="0" fontId="1" fillId="0" borderId="1" xfId="0" applyFont="1" applyBorder="1" applyAlignment="1">
      <alignment horizontal="left" vertical="center"/>
    </xf>
    <xf numFmtId="0" fontId="1" fillId="0" borderId="7" xfId="0" applyFont="1" applyBorder="1" applyAlignment="1">
      <alignment vertical="center"/>
    </xf>
    <xf numFmtId="0" fontId="1" fillId="0" borderId="1" xfId="0" applyFont="1" applyBorder="1" applyAlignment="1">
      <alignment vertical="center"/>
    </xf>
    <xf numFmtId="0" fontId="1" fillId="0" borderId="23" xfId="0" applyFont="1" applyBorder="1" applyAlignment="1">
      <alignment vertical="top" wrapText="1"/>
    </xf>
    <xf numFmtId="0" fontId="1" fillId="0" borderId="30" xfId="0" applyFont="1" applyBorder="1" applyAlignment="1">
      <alignment vertical="top" wrapText="1"/>
    </xf>
    <xf numFmtId="0" fontId="1" fillId="0" borderId="8" xfId="0" applyFont="1" applyBorder="1" applyAlignment="1">
      <alignment vertical="top" wrapText="1"/>
    </xf>
    <xf numFmtId="0" fontId="1" fillId="0" borderId="31" xfId="0" applyFont="1" applyBorder="1" applyAlignment="1">
      <alignment vertical="top" wrapText="1"/>
    </xf>
    <xf numFmtId="0" fontId="1" fillId="0" borderId="36" xfId="0" applyFont="1" applyBorder="1" applyAlignment="1">
      <alignment vertical="top" wrapText="1"/>
    </xf>
    <xf numFmtId="0" fontId="1" fillId="0" borderId="32" xfId="0" applyFont="1" applyBorder="1" applyAlignment="1">
      <alignment vertical="top" wrapText="1"/>
    </xf>
    <xf numFmtId="0" fontId="27" fillId="0" borderId="22" xfId="0" applyFont="1" applyBorder="1" applyAlignment="1">
      <alignment vertical="top" wrapText="1"/>
    </xf>
    <xf numFmtId="0" fontId="27" fillId="0" borderId="14" xfId="0" applyFont="1" applyBorder="1" applyAlignment="1">
      <alignment vertical="top" wrapText="1"/>
    </xf>
    <xf numFmtId="0" fontId="27" fillId="0" borderId="34" xfId="0" applyFont="1" applyBorder="1" applyAlignment="1">
      <alignment vertical="top" wrapText="1"/>
    </xf>
    <xf numFmtId="0" fontId="27" fillId="0" borderId="12" xfId="0" applyFont="1" applyBorder="1" applyAlignment="1">
      <alignment vertical="top" wrapText="1"/>
    </xf>
    <xf numFmtId="0" fontId="27" fillId="0" borderId="0" xfId="0" applyFont="1" applyBorder="1" applyAlignment="1">
      <alignment vertical="top" wrapText="1"/>
    </xf>
    <xf numFmtId="0" fontId="27" fillId="0" borderId="3" xfId="0" applyFont="1" applyBorder="1" applyAlignment="1">
      <alignment vertical="top" wrapText="1"/>
    </xf>
    <xf numFmtId="0" fontId="27" fillId="0" borderId="47" xfId="0" applyFont="1" applyBorder="1" applyAlignment="1">
      <alignment vertical="top" wrapText="1"/>
    </xf>
    <xf numFmtId="0" fontId="27" fillId="0" borderId="17" xfId="0" applyFont="1" applyBorder="1" applyAlignment="1">
      <alignment vertical="top" wrapText="1"/>
    </xf>
    <xf numFmtId="0" fontId="27" fillId="0" borderId="35" xfId="0" applyFont="1" applyBorder="1" applyAlignment="1">
      <alignment vertical="top" wrapText="1"/>
    </xf>
    <xf numFmtId="0" fontId="1" fillId="0" borderId="12" xfId="0" applyFont="1" applyBorder="1" applyAlignment="1">
      <alignment vertical="top" wrapText="1"/>
    </xf>
    <xf numFmtId="0" fontId="20" fillId="0" borderId="52" xfId="0" applyFont="1" applyBorder="1" applyAlignment="1">
      <alignment horizontal="center" vertical="center" shrinkToFit="1"/>
    </xf>
    <xf numFmtId="0" fontId="20" fillId="0" borderId="2" xfId="0" applyFont="1" applyBorder="1" applyAlignment="1">
      <alignment horizontal="center" vertical="center" shrinkToFit="1"/>
    </xf>
    <xf numFmtId="0" fontId="1" fillId="0" borderId="23" xfId="0" applyFont="1" applyBorder="1" applyAlignment="1">
      <alignment horizontal="left" vertical="top" wrapText="1"/>
    </xf>
    <xf numFmtId="0" fontId="1" fillId="0" borderId="14" xfId="0" applyFont="1" applyBorder="1" applyAlignment="1">
      <alignment horizontal="left" vertical="top" wrapText="1"/>
    </xf>
    <xf numFmtId="0" fontId="1" fillId="0" borderId="34" xfId="0" applyFont="1" applyBorder="1" applyAlignment="1">
      <alignment horizontal="left" vertical="top" wrapText="1"/>
    </xf>
    <xf numFmtId="0" fontId="1" fillId="0" borderId="9" xfId="0" applyFont="1" applyBorder="1" applyAlignment="1">
      <alignment horizontal="left" vertical="top" wrapText="1"/>
    </xf>
    <xf numFmtId="0" fontId="1" fillId="0" borderId="6" xfId="0" applyFont="1" applyBorder="1" applyAlignment="1">
      <alignment horizontal="left" vertical="top" wrapText="1"/>
    </xf>
    <xf numFmtId="0" fontId="1" fillId="0" borderId="2" xfId="0" applyFont="1" applyBorder="1" applyAlignment="1">
      <alignment horizontal="left" vertical="top" wrapText="1"/>
    </xf>
    <xf numFmtId="0" fontId="1" fillId="0" borderId="9" xfId="0" applyFont="1" applyBorder="1" applyAlignment="1">
      <alignment vertical="top" wrapText="1"/>
    </xf>
    <xf numFmtId="0" fontId="1" fillId="0" borderId="37" xfId="0" applyFont="1" applyBorder="1" applyAlignment="1">
      <alignment vertical="top" wrapText="1"/>
    </xf>
    <xf numFmtId="0" fontId="1" fillId="0" borderId="48" xfId="0" applyFont="1" applyBorder="1" applyAlignment="1">
      <alignment vertical="top" wrapText="1"/>
    </xf>
    <xf numFmtId="0" fontId="1" fillId="0" borderId="6" xfId="0" applyFont="1" applyBorder="1" applyAlignment="1">
      <alignment vertical="top" wrapText="1"/>
    </xf>
    <xf numFmtId="0" fontId="1" fillId="0" borderId="2" xfId="0" applyFont="1" applyBorder="1" applyAlignment="1">
      <alignment vertical="top" wrapText="1"/>
    </xf>
    <xf numFmtId="0" fontId="1" fillId="7" borderId="33" xfId="0" applyFont="1" applyFill="1" applyBorder="1" applyAlignment="1">
      <alignment horizontal="center" vertical="center"/>
    </xf>
    <xf numFmtId="0" fontId="1" fillId="7" borderId="24" xfId="0" applyFont="1" applyFill="1" applyBorder="1" applyAlignment="1">
      <alignment horizontal="center" vertical="center"/>
    </xf>
    <xf numFmtId="0" fontId="1" fillId="7" borderId="38" xfId="0" applyFont="1" applyFill="1" applyBorder="1" applyAlignment="1">
      <alignment horizontal="center" vertical="center"/>
    </xf>
    <xf numFmtId="0" fontId="20" fillId="0" borderId="22" xfId="0" applyFont="1" applyBorder="1" applyAlignment="1">
      <alignment horizontal="left" vertical="center"/>
    </xf>
    <xf numFmtId="0" fontId="20" fillId="0" borderId="14" xfId="0" applyFont="1" applyBorder="1" applyAlignment="1">
      <alignment horizontal="left" vertical="center"/>
    </xf>
    <xf numFmtId="0" fontId="20" fillId="0" borderId="34" xfId="0" applyFont="1" applyBorder="1" applyAlignment="1">
      <alignment horizontal="left" vertical="center"/>
    </xf>
    <xf numFmtId="0" fontId="1" fillId="0" borderId="22" xfId="0" applyFont="1" applyBorder="1" applyAlignment="1">
      <alignment vertical="center"/>
    </xf>
    <xf numFmtId="0" fontId="1" fillId="0" borderId="14" xfId="0" applyFont="1" applyBorder="1" applyAlignment="1">
      <alignment vertical="center"/>
    </xf>
    <xf numFmtId="0" fontId="1" fillId="0" borderId="34" xfId="0" applyFont="1" applyBorder="1" applyAlignment="1">
      <alignment vertical="center"/>
    </xf>
    <xf numFmtId="0" fontId="1" fillId="0" borderId="12" xfId="0" applyFont="1" applyBorder="1" applyAlignment="1">
      <alignment vertical="center"/>
    </xf>
    <xf numFmtId="0" fontId="1" fillId="0" borderId="0" xfId="0" applyFont="1" applyBorder="1" applyAlignment="1">
      <alignment vertical="center"/>
    </xf>
    <xf numFmtId="0" fontId="1" fillId="0" borderId="3" xfId="0" applyFont="1" applyBorder="1" applyAlignment="1">
      <alignment vertical="center"/>
    </xf>
    <xf numFmtId="0" fontId="1" fillId="0" borderId="12" xfId="0" applyFont="1" applyBorder="1" applyAlignment="1">
      <alignment horizontal="left" vertical="center"/>
    </xf>
    <xf numFmtId="0" fontId="1" fillId="0" borderId="0" xfId="0" applyFont="1" applyBorder="1" applyAlignment="1">
      <alignment horizontal="left" vertical="center"/>
    </xf>
    <xf numFmtId="0" fontId="1" fillId="0" borderId="3" xfId="0" applyFont="1" applyBorder="1" applyAlignment="1">
      <alignment horizontal="left" vertical="center"/>
    </xf>
    <xf numFmtId="0" fontId="20" fillId="0" borderId="23" xfId="0" applyFont="1" applyBorder="1" applyAlignment="1">
      <alignment horizontal="center" vertical="center"/>
    </xf>
    <xf numFmtId="0" fontId="20" fillId="0" borderId="15" xfId="0" applyFont="1" applyBorder="1" applyAlignment="1">
      <alignment horizontal="center" vertical="center"/>
    </xf>
    <xf numFmtId="0" fontId="20" fillId="0" borderId="36" xfId="0" applyFont="1" applyBorder="1" applyAlignment="1">
      <alignment horizontal="center" vertical="center"/>
    </xf>
    <xf numFmtId="0" fontId="20" fillId="0" borderId="18" xfId="0" applyFont="1" applyBorder="1" applyAlignment="1">
      <alignment horizontal="center" vertical="center"/>
    </xf>
    <xf numFmtId="0" fontId="20" fillId="0" borderId="9" xfId="0" applyFont="1" applyBorder="1" applyAlignment="1">
      <alignment horizontal="center" vertical="center"/>
    </xf>
    <xf numFmtId="0" fontId="20" fillId="0" borderId="51" xfId="0" applyFont="1" applyBorder="1" applyAlignment="1">
      <alignment horizontal="center" vertical="center"/>
    </xf>
    <xf numFmtId="0" fontId="20" fillId="0" borderId="62" xfId="0" applyFont="1" applyBorder="1" applyAlignment="1">
      <alignment horizontal="center" vertical="center"/>
    </xf>
    <xf numFmtId="0" fontId="3" fillId="0" borderId="25" xfId="0" applyFont="1" applyBorder="1" applyAlignment="1">
      <alignment horizontal="center" vertical="center"/>
    </xf>
    <xf numFmtId="0" fontId="20" fillId="0" borderId="38" xfId="0" applyFont="1" applyBorder="1" applyAlignment="1">
      <alignment horizontal="center" vertical="center"/>
    </xf>
    <xf numFmtId="0" fontId="20" fillId="0" borderId="51" xfId="0" applyFont="1" applyBorder="1" applyAlignment="1">
      <alignment horizontal="center" vertical="center" shrinkToFit="1"/>
    </xf>
    <xf numFmtId="0" fontId="1" fillId="0" borderId="55" xfId="0" applyFont="1" applyBorder="1" applyAlignment="1">
      <alignment horizontal="left" vertical="center" indent="1" shrinkToFit="1"/>
    </xf>
    <xf numFmtId="0" fontId="1" fillId="0" borderId="77" xfId="0" applyFont="1" applyBorder="1" applyAlignment="1">
      <alignment horizontal="left" vertical="center" indent="1" shrinkToFit="1"/>
    </xf>
    <xf numFmtId="0" fontId="1" fillId="0" borderId="77" xfId="0" applyFont="1" applyBorder="1" applyAlignment="1">
      <alignment horizontal="center" vertical="center" shrinkToFit="1"/>
    </xf>
    <xf numFmtId="0" fontId="1" fillId="0" borderId="77" xfId="0" applyFont="1" applyBorder="1" applyAlignment="1">
      <alignment horizontal="left" vertical="center" shrinkToFit="1"/>
    </xf>
    <xf numFmtId="0" fontId="1" fillId="0" borderId="56" xfId="0" applyFont="1" applyBorder="1" applyAlignment="1">
      <alignment horizontal="left" vertical="center" shrinkToFit="1"/>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20" fillId="0" borderId="50" xfId="0" applyFont="1" applyBorder="1" applyAlignment="1">
      <alignment horizontal="center" vertical="center"/>
    </xf>
    <xf numFmtId="0" fontId="20" fillId="0" borderId="49" xfId="0" applyFont="1" applyBorder="1" applyAlignment="1">
      <alignment horizontal="center" vertical="center"/>
    </xf>
    <xf numFmtId="0" fontId="3" fillId="0" borderId="21" xfId="0" applyFont="1" applyBorder="1" applyAlignment="1">
      <alignment horizontal="center" vertical="center"/>
    </xf>
    <xf numFmtId="0" fontId="3" fillId="0" borderId="50" xfId="0" applyFont="1" applyBorder="1" applyAlignment="1">
      <alignment horizontal="center" vertical="center"/>
    </xf>
    <xf numFmtId="0" fontId="20" fillId="0" borderId="42" xfId="0" applyFont="1" applyBorder="1" applyAlignment="1">
      <alignment horizontal="center" vertical="center"/>
    </xf>
    <xf numFmtId="0" fontId="20" fillId="0" borderId="0" xfId="0" applyFont="1" applyBorder="1" applyAlignment="1">
      <alignment horizontal="center" vertical="center"/>
    </xf>
    <xf numFmtId="0" fontId="1" fillId="0" borderId="0" xfId="0" applyFont="1" applyBorder="1" applyAlignment="1">
      <alignment vertical="center" wrapText="1"/>
    </xf>
    <xf numFmtId="0" fontId="1" fillId="0" borderId="3" xfId="0" applyFont="1" applyBorder="1" applyAlignment="1">
      <alignment vertical="center" wrapText="1"/>
    </xf>
    <xf numFmtId="0" fontId="18" fillId="0" borderId="0" xfId="0" applyFont="1" applyAlignment="1">
      <alignment horizontal="center" vertical="center"/>
    </xf>
    <xf numFmtId="176" fontId="12" fillId="0" borderId="0" xfId="0" applyNumberFormat="1" applyFont="1" applyAlignment="1">
      <alignment horizontal="center" vertical="center"/>
    </xf>
    <xf numFmtId="0" fontId="12" fillId="0" borderId="0" xfId="0" applyFont="1" applyAlignment="1">
      <alignment horizontal="center" vertical="center"/>
    </xf>
    <xf numFmtId="0" fontId="1" fillId="0" borderId="39" xfId="0" applyFont="1" applyBorder="1" applyAlignment="1">
      <alignment vertical="top" wrapText="1"/>
    </xf>
    <xf numFmtId="0" fontId="1" fillId="0" borderId="10"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7" borderId="39" xfId="0" applyFont="1" applyFill="1" applyBorder="1" applyAlignment="1">
      <alignment horizontal="center" vertical="center"/>
    </xf>
    <xf numFmtId="0" fontId="1" fillId="7" borderId="43" xfId="0" applyFont="1" applyFill="1" applyBorder="1" applyAlignment="1">
      <alignment horizontal="center" vertical="center"/>
    </xf>
    <xf numFmtId="0" fontId="1" fillId="7" borderId="7" xfId="0" applyFont="1" applyFill="1" applyBorder="1" applyAlignment="1">
      <alignment horizontal="center" vertical="center"/>
    </xf>
    <xf numFmtId="0" fontId="1" fillId="7" borderId="1" xfId="0" applyFont="1" applyFill="1" applyBorder="1" applyAlignment="1">
      <alignment horizontal="center" vertical="center"/>
    </xf>
    <xf numFmtId="0" fontId="17" fillId="0" borderId="0" xfId="0" applyFont="1" applyBorder="1" applyAlignment="1">
      <alignment vertical="top" wrapText="1"/>
    </xf>
    <xf numFmtId="0" fontId="17" fillId="0" borderId="3" xfId="0" applyFont="1" applyBorder="1" applyAlignment="1">
      <alignment vertical="top" wrapText="1"/>
    </xf>
    <xf numFmtId="0" fontId="20" fillId="0" borderId="33" xfId="0" applyFont="1" applyBorder="1" applyAlignment="1">
      <alignment horizontal="center" vertical="center"/>
    </xf>
    <xf numFmtId="0" fontId="3" fillId="0" borderId="24" xfId="0" applyFont="1" applyBorder="1" applyAlignment="1">
      <alignment horizontal="center" vertical="center"/>
    </xf>
    <xf numFmtId="0" fontId="3" fillId="0" borderId="38" xfId="0" applyFont="1" applyBorder="1" applyAlignment="1">
      <alignment horizontal="center" vertical="center"/>
    </xf>
    <xf numFmtId="0" fontId="20" fillId="0" borderId="40" xfId="0" applyFont="1" applyBorder="1" applyAlignment="1">
      <alignment horizontal="center" vertical="center"/>
    </xf>
    <xf numFmtId="0" fontId="30" fillId="0" borderId="0" xfId="0" applyFont="1" applyAlignment="1">
      <alignment vertical="center" wrapText="1"/>
    </xf>
    <xf numFmtId="0" fontId="3" fillId="0" borderId="0" xfId="0" applyFont="1" applyAlignment="1">
      <alignment vertical="center"/>
    </xf>
    <xf numFmtId="0" fontId="20" fillId="0" borderId="3" xfId="0" applyFont="1" applyBorder="1" applyAlignment="1">
      <alignment horizontal="center" vertical="center"/>
    </xf>
    <xf numFmtId="0" fontId="1" fillId="0" borderId="57" xfId="0" applyFont="1" applyBorder="1" applyAlignment="1">
      <alignment vertical="top" wrapText="1"/>
    </xf>
    <xf numFmtId="0" fontId="1" fillId="0" borderId="64" xfId="0" applyFont="1" applyBorder="1" applyAlignment="1">
      <alignment vertical="top" wrapText="1"/>
    </xf>
    <xf numFmtId="0" fontId="1" fillId="0" borderId="60" xfId="0" applyFont="1" applyBorder="1" applyAlignment="1">
      <alignment vertical="top" wrapText="1"/>
    </xf>
    <xf numFmtId="0" fontId="1" fillId="0" borderId="42" xfId="0" applyFont="1" applyBorder="1" applyAlignment="1">
      <alignment vertical="top" wrapText="1"/>
    </xf>
    <xf numFmtId="0" fontId="1" fillId="0" borderId="61" xfId="0" applyFont="1" applyBorder="1" applyAlignment="1">
      <alignment vertical="top" wrapText="1"/>
    </xf>
    <xf numFmtId="0" fontId="1" fillId="0" borderId="52" xfId="0" applyFont="1" applyBorder="1" applyAlignment="1">
      <alignment vertical="top" wrapText="1"/>
    </xf>
    <xf numFmtId="0" fontId="17" fillId="0" borderId="6" xfId="0" applyFont="1" applyBorder="1" applyAlignment="1">
      <alignment vertical="top" wrapText="1"/>
    </xf>
    <xf numFmtId="0" fontId="17" fillId="0" borderId="2" xfId="0" applyFont="1" applyBorder="1" applyAlignment="1">
      <alignment vertical="top" wrapText="1"/>
    </xf>
    <xf numFmtId="0" fontId="20" fillId="0" borderId="41" xfId="0" applyFont="1" applyBorder="1" applyAlignment="1">
      <alignment horizontal="center" vertical="center"/>
    </xf>
    <xf numFmtId="0" fontId="20" fillId="0" borderId="52" xfId="0" applyFont="1" applyBorder="1" applyAlignment="1">
      <alignment horizontal="center" vertical="center"/>
    </xf>
    <xf numFmtId="0" fontId="20" fillId="0" borderId="21" xfId="0" applyFont="1" applyBorder="1" applyAlignment="1">
      <alignment horizontal="center" vertical="center"/>
    </xf>
    <xf numFmtId="0" fontId="1" fillId="0" borderId="59" xfId="0" applyFont="1" applyBorder="1" applyAlignment="1">
      <alignment vertical="top" wrapText="1"/>
    </xf>
    <xf numFmtId="0" fontId="1" fillId="0" borderId="28" xfId="0" applyFont="1" applyBorder="1" applyAlignment="1">
      <alignment vertical="top" wrapText="1"/>
    </xf>
    <xf numFmtId="0" fontId="1" fillId="0" borderId="29" xfId="0" applyFont="1" applyBorder="1" applyAlignment="1">
      <alignment vertical="top" wrapText="1"/>
    </xf>
    <xf numFmtId="0" fontId="1" fillId="0" borderId="57" xfId="0" applyFont="1" applyBorder="1" applyAlignment="1">
      <alignment vertical="center"/>
    </xf>
    <xf numFmtId="0" fontId="1" fillId="0" borderId="58" xfId="0" applyFont="1" applyBorder="1" applyAlignment="1">
      <alignment vertical="center"/>
    </xf>
    <xf numFmtId="0" fontId="1" fillId="0" borderId="59" xfId="0" applyFont="1" applyBorder="1" applyAlignment="1">
      <alignment vertical="center"/>
    </xf>
    <xf numFmtId="0" fontId="1" fillId="0" borderId="16" xfId="0" applyFont="1" applyBorder="1" applyAlignment="1">
      <alignment vertical="center" wrapText="1"/>
    </xf>
    <xf numFmtId="0" fontId="1" fillId="0" borderId="13" xfId="0" applyFont="1" applyBorder="1" applyAlignment="1">
      <alignment vertical="center" wrapText="1"/>
    </xf>
    <xf numFmtId="0" fontId="1" fillId="0" borderId="28" xfId="0" applyFont="1" applyBorder="1" applyAlignment="1">
      <alignment vertical="center" wrapText="1"/>
    </xf>
    <xf numFmtId="0" fontId="1" fillId="7" borderId="4" xfId="0" applyFont="1" applyFill="1" applyBorder="1" applyAlignment="1">
      <alignment horizontal="center" vertical="center"/>
    </xf>
    <xf numFmtId="0" fontId="1" fillId="7" borderId="5" xfId="0" applyFont="1" applyFill="1" applyBorder="1" applyAlignment="1">
      <alignment horizontal="center" vertical="center"/>
    </xf>
    <xf numFmtId="0" fontId="1" fillId="0" borderId="4" xfId="0" applyFont="1" applyBorder="1" applyAlignment="1">
      <alignment vertical="center" wrapText="1"/>
    </xf>
  </cellXfs>
  <cellStyles count="2">
    <cellStyle name="ハイパーリンク" xfId="1" builtinId="8"/>
    <cellStyle name="標準" xfId="0" builtinId="0"/>
  </cellStyles>
  <dxfs count="2">
    <dxf>
      <font>
        <color theme="0"/>
      </font>
    </dxf>
    <dxf>
      <font>
        <color theme="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142875</xdr:colOff>
      <xdr:row>62</xdr:row>
      <xdr:rowOff>0</xdr:rowOff>
    </xdr:from>
    <xdr:to>
      <xdr:col>10</xdr:col>
      <xdr:colOff>619125</xdr:colOff>
      <xdr:row>66</xdr:row>
      <xdr:rowOff>47625</xdr:rowOff>
    </xdr:to>
    <xdr:sp macro="" textlink="">
      <xdr:nvSpPr>
        <xdr:cNvPr id="2" name="左矢印 1">
          <a:extLst>
            <a:ext uri="{FF2B5EF4-FFF2-40B4-BE49-F238E27FC236}">
              <a16:creationId xmlns="" xmlns:a16="http://schemas.microsoft.com/office/drawing/2014/main" id="{00000000-0008-0000-0000-000002000000}"/>
            </a:ext>
          </a:extLst>
        </xdr:cNvPr>
        <xdr:cNvSpPr/>
      </xdr:nvSpPr>
      <xdr:spPr>
        <a:xfrm>
          <a:off x="8277225" y="43719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123825</xdr:colOff>
      <xdr:row>22</xdr:row>
      <xdr:rowOff>47625</xdr:rowOff>
    </xdr:from>
    <xdr:to>
      <xdr:col>10</xdr:col>
      <xdr:colOff>600075</xdr:colOff>
      <xdr:row>26</xdr:row>
      <xdr:rowOff>85725</xdr:rowOff>
    </xdr:to>
    <xdr:sp macro="" textlink="">
      <xdr:nvSpPr>
        <xdr:cNvPr id="5" name="左矢印 4">
          <a:extLst>
            <a:ext uri="{FF2B5EF4-FFF2-40B4-BE49-F238E27FC236}">
              <a16:creationId xmlns="" xmlns:a16="http://schemas.microsoft.com/office/drawing/2014/main" id="{00000000-0008-0000-0000-000005000000}"/>
            </a:ext>
          </a:extLst>
        </xdr:cNvPr>
        <xdr:cNvSpPr/>
      </xdr:nvSpPr>
      <xdr:spPr>
        <a:xfrm>
          <a:off x="8258175" y="50101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175</xdr:row>
      <xdr:rowOff>85725</xdr:rowOff>
    </xdr:from>
    <xdr:to>
      <xdr:col>10</xdr:col>
      <xdr:colOff>552450</xdr:colOff>
      <xdr:row>179</xdr:row>
      <xdr:rowOff>123825</xdr:rowOff>
    </xdr:to>
    <xdr:sp macro="" textlink="">
      <xdr:nvSpPr>
        <xdr:cNvPr id="7" name="左矢印 6">
          <a:extLst>
            <a:ext uri="{FF2B5EF4-FFF2-40B4-BE49-F238E27FC236}">
              <a16:creationId xmlns="" xmlns:a16="http://schemas.microsoft.com/office/drawing/2014/main" id="{00000000-0008-0000-0000-000007000000}"/>
            </a:ext>
          </a:extLst>
        </xdr:cNvPr>
        <xdr:cNvSpPr/>
      </xdr:nvSpPr>
      <xdr:spPr>
        <a:xfrm>
          <a:off x="8210550" y="132492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142875</xdr:colOff>
      <xdr:row>15</xdr:row>
      <xdr:rowOff>104775</xdr:rowOff>
    </xdr:from>
    <xdr:to>
      <xdr:col>10</xdr:col>
      <xdr:colOff>619125</xdr:colOff>
      <xdr:row>19</xdr:row>
      <xdr:rowOff>142875</xdr:rowOff>
    </xdr:to>
    <xdr:sp macro="" textlink="">
      <xdr:nvSpPr>
        <xdr:cNvPr id="9" name="左矢印 8">
          <a:extLst>
            <a:ext uri="{FF2B5EF4-FFF2-40B4-BE49-F238E27FC236}">
              <a16:creationId xmlns="" xmlns:a16="http://schemas.microsoft.com/office/drawing/2014/main" id="{00000000-0008-0000-0000-000009000000}"/>
            </a:ext>
          </a:extLst>
        </xdr:cNvPr>
        <xdr:cNvSpPr/>
      </xdr:nvSpPr>
      <xdr:spPr>
        <a:xfrm>
          <a:off x="8277225" y="39052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95250</xdr:colOff>
      <xdr:row>278</xdr:row>
      <xdr:rowOff>76200</xdr:rowOff>
    </xdr:from>
    <xdr:to>
      <xdr:col>10</xdr:col>
      <xdr:colOff>571500</xdr:colOff>
      <xdr:row>284</xdr:row>
      <xdr:rowOff>114300</xdr:rowOff>
    </xdr:to>
    <xdr:sp macro="" textlink="">
      <xdr:nvSpPr>
        <xdr:cNvPr id="12" name="左矢印 11">
          <a:extLst>
            <a:ext uri="{FF2B5EF4-FFF2-40B4-BE49-F238E27FC236}">
              <a16:creationId xmlns="" xmlns:a16="http://schemas.microsoft.com/office/drawing/2014/main" id="{00000000-0008-0000-0000-00000C000000}"/>
            </a:ext>
          </a:extLst>
        </xdr:cNvPr>
        <xdr:cNvSpPr/>
      </xdr:nvSpPr>
      <xdr:spPr>
        <a:xfrm>
          <a:off x="8229600" y="1513522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85725</xdr:colOff>
      <xdr:row>190</xdr:row>
      <xdr:rowOff>95250</xdr:rowOff>
    </xdr:from>
    <xdr:to>
      <xdr:col>10</xdr:col>
      <xdr:colOff>561975</xdr:colOff>
      <xdr:row>194</xdr:row>
      <xdr:rowOff>133350</xdr:rowOff>
    </xdr:to>
    <xdr:sp macro="" textlink="">
      <xdr:nvSpPr>
        <xdr:cNvPr id="13" name="左矢印 12">
          <a:extLst>
            <a:ext uri="{FF2B5EF4-FFF2-40B4-BE49-F238E27FC236}">
              <a16:creationId xmlns="" xmlns:a16="http://schemas.microsoft.com/office/drawing/2014/main" id="{00000000-0008-0000-0000-00000D000000}"/>
            </a:ext>
          </a:extLst>
        </xdr:cNvPr>
        <xdr:cNvSpPr/>
      </xdr:nvSpPr>
      <xdr:spPr>
        <a:xfrm>
          <a:off x="8220075" y="155829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181</xdr:row>
      <xdr:rowOff>114300</xdr:rowOff>
    </xdr:from>
    <xdr:to>
      <xdr:col>10</xdr:col>
      <xdr:colOff>542925</xdr:colOff>
      <xdr:row>187</xdr:row>
      <xdr:rowOff>152400</xdr:rowOff>
    </xdr:to>
    <xdr:sp macro="" textlink="">
      <xdr:nvSpPr>
        <xdr:cNvPr id="15" name="左矢印 14">
          <a:extLst>
            <a:ext uri="{FF2B5EF4-FFF2-40B4-BE49-F238E27FC236}">
              <a16:creationId xmlns="" xmlns:a16="http://schemas.microsoft.com/office/drawing/2014/main" id="{00000000-0008-0000-0000-00000F000000}"/>
            </a:ext>
          </a:extLst>
        </xdr:cNvPr>
        <xdr:cNvSpPr/>
      </xdr:nvSpPr>
      <xdr:spPr>
        <a:xfrm>
          <a:off x="8201025" y="149923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161925</xdr:colOff>
      <xdr:row>39</xdr:row>
      <xdr:rowOff>114300</xdr:rowOff>
    </xdr:from>
    <xdr:to>
      <xdr:col>10</xdr:col>
      <xdr:colOff>638175</xdr:colOff>
      <xdr:row>43</xdr:row>
      <xdr:rowOff>152400</xdr:rowOff>
    </xdr:to>
    <xdr:sp macro="" textlink="">
      <xdr:nvSpPr>
        <xdr:cNvPr id="10" name="左矢印 9">
          <a:extLst>
            <a:ext uri="{FF2B5EF4-FFF2-40B4-BE49-F238E27FC236}">
              <a16:creationId xmlns="" xmlns:a16="http://schemas.microsoft.com/office/drawing/2014/main" id="{00000000-0008-0000-0000-00000A000000}"/>
            </a:ext>
          </a:extLst>
        </xdr:cNvPr>
        <xdr:cNvSpPr/>
      </xdr:nvSpPr>
      <xdr:spPr>
        <a:xfrm>
          <a:off x="9534525" y="86868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211666</xdr:colOff>
      <xdr:row>150</xdr:row>
      <xdr:rowOff>10584</xdr:rowOff>
    </xdr:from>
    <xdr:to>
      <xdr:col>6</xdr:col>
      <xdr:colOff>645583</xdr:colOff>
      <xdr:row>157</xdr:row>
      <xdr:rowOff>201084</xdr:rowOff>
    </xdr:to>
    <xdr:sp macro="" textlink="">
      <xdr:nvSpPr>
        <xdr:cNvPr id="2" name="角丸四角形 1">
          <a:extLst>
            <a:ext uri="{FF2B5EF4-FFF2-40B4-BE49-F238E27FC236}">
              <a16:creationId xmlns="" xmlns:a16="http://schemas.microsoft.com/office/drawing/2014/main" id="{00000000-0008-0000-0100-000002000000}"/>
            </a:ext>
          </a:extLst>
        </xdr:cNvPr>
        <xdr:cNvSpPr/>
      </xdr:nvSpPr>
      <xdr:spPr>
        <a:xfrm>
          <a:off x="3651249" y="32247417"/>
          <a:ext cx="433917" cy="1746250"/>
        </a:xfrm>
        <a:prstGeom prst="roundRect">
          <a:avLst/>
        </a:prstGeom>
        <a:solidFill>
          <a:srgbClr val="FFFF99"/>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注意体制確立</a:t>
          </a:r>
        </a:p>
      </xdr:txBody>
    </xdr:sp>
    <xdr:clientData/>
  </xdr:twoCellAnchor>
  <xdr:twoCellAnchor>
    <xdr:from>
      <xdr:col>6</xdr:col>
      <xdr:colOff>31750</xdr:colOff>
      <xdr:row>152</xdr:row>
      <xdr:rowOff>1</xdr:rowOff>
    </xdr:from>
    <xdr:to>
      <xdr:col>6</xdr:col>
      <xdr:colOff>179917</xdr:colOff>
      <xdr:row>155</xdr:row>
      <xdr:rowOff>52917</xdr:rowOff>
    </xdr:to>
    <xdr:sp macro="" textlink="">
      <xdr:nvSpPr>
        <xdr:cNvPr id="3" name="右矢印 2">
          <a:extLst>
            <a:ext uri="{FF2B5EF4-FFF2-40B4-BE49-F238E27FC236}">
              <a16:creationId xmlns="" xmlns:a16="http://schemas.microsoft.com/office/drawing/2014/main" id="{00000000-0008-0000-0100-000003000000}"/>
            </a:ext>
          </a:extLst>
        </xdr:cNvPr>
        <xdr:cNvSpPr/>
      </xdr:nvSpPr>
      <xdr:spPr>
        <a:xfrm>
          <a:off x="3471333" y="32681334"/>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211665</xdr:colOff>
      <xdr:row>159</xdr:row>
      <xdr:rowOff>0</xdr:rowOff>
    </xdr:from>
    <xdr:to>
      <xdr:col>6</xdr:col>
      <xdr:colOff>645582</xdr:colOff>
      <xdr:row>168</xdr:row>
      <xdr:rowOff>201084</xdr:rowOff>
    </xdr:to>
    <xdr:sp macro="" textlink="">
      <xdr:nvSpPr>
        <xdr:cNvPr id="4" name="角丸四角形 3">
          <a:extLst>
            <a:ext uri="{FF2B5EF4-FFF2-40B4-BE49-F238E27FC236}">
              <a16:creationId xmlns="" xmlns:a16="http://schemas.microsoft.com/office/drawing/2014/main" id="{00000000-0008-0000-0100-000004000000}"/>
            </a:ext>
          </a:extLst>
        </xdr:cNvPr>
        <xdr:cNvSpPr/>
      </xdr:nvSpPr>
      <xdr:spPr>
        <a:xfrm>
          <a:off x="3651248" y="34237083"/>
          <a:ext cx="433917" cy="2201334"/>
        </a:xfrm>
        <a:prstGeom prst="roundRect">
          <a:avLst/>
        </a:prstGeom>
        <a:solidFill>
          <a:schemeClr val="accent2">
            <a:lumMod val="60000"/>
            <a:lumOff val="40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警戒体制確立</a:t>
          </a:r>
        </a:p>
      </xdr:txBody>
    </xdr:sp>
    <xdr:clientData/>
  </xdr:twoCellAnchor>
  <xdr:twoCellAnchor>
    <xdr:from>
      <xdr:col>6</xdr:col>
      <xdr:colOff>31749</xdr:colOff>
      <xdr:row>162</xdr:row>
      <xdr:rowOff>84669</xdr:rowOff>
    </xdr:from>
    <xdr:to>
      <xdr:col>6</xdr:col>
      <xdr:colOff>179916</xdr:colOff>
      <xdr:row>165</xdr:row>
      <xdr:rowOff>137585</xdr:rowOff>
    </xdr:to>
    <xdr:sp macro="" textlink="">
      <xdr:nvSpPr>
        <xdr:cNvPr id="5" name="右矢印 4">
          <a:extLst>
            <a:ext uri="{FF2B5EF4-FFF2-40B4-BE49-F238E27FC236}">
              <a16:creationId xmlns="" xmlns:a16="http://schemas.microsoft.com/office/drawing/2014/main" id="{00000000-0008-0000-0100-000005000000}"/>
            </a:ext>
          </a:extLst>
        </xdr:cNvPr>
        <xdr:cNvSpPr/>
      </xdr:nvSpPr>
      <xdr:spPr>
        <a:xfrm>
          <a:off x="3471332" y="34988502"/>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211665</xdr:colOff>
      <xdr:row>170</xdr:row>
      <xdr:rowOff>0</xdr:rowOff>
    </xdr:from>
    <xdr:to>
      <xdr:col>6</xdr:col>
      <xdr:colOff>645582</xdr:colOff>
      <xdr:row>179</xdr:row>
      <xdr:rowOff>0</xdr:rowOff>
    </xdr:to>
    <xdr:sp macro="" textlink="">
      <xdr:nvSpPr>
        <xdr:cNvPr id="6" name="角丸四角形 5">
          <a:extLst>
            <a:ext uri="{FF2B5EF4-FFF2-40B4-BE49-F238E27FC236}">
              <a16:creationId xmlns="" xmlns:a16="http://schemas.microsoft.com/office/drawing/2014/main" id="{00000000-0008-0000-0100-000006000000}"/>
            </a:ext>
          </a:extLst>
        </xdr:cNvPr>
        <xdr:cNvSpPr/>
      </xdr:nvSpPr>
      <xdr:spPr>
        <a:xfrm>
          <a:off x="3651248" y="36681833"/>
          <a:ext cx="433917" cy="2000250"/>
        </a:xfrm>
        <a:prstGeom prst="roundRect">
          <a:avLst/>
        </a:prstGeom>
        <a:solidFill>
          <a:srgbClr val="FF0000"/>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非常体制確立</a:t>
          </a:r>
        </a:p>
      </xdr:txBody>
    </xdr:sp>
    <xdr:clientData/>
  </xdr:twoCellAnchor>
  <xdr:twoCellAnchor>
    <xdr:from>
      <xdr:col>6</xdr:col>
      <xdr:colOff>31749</xdr:colOff>
      <xdr:row>172</xdr:row>
      <xdr:rowOff>158750</xdr:rowOff>
    </xdr:from>
    <xdr:to>
      <xdr:col>6</xdr:col>
      <xdr:colOff>179916</xdr:colOff>
      <xdr:row>175</xdr:row>
      <xdr:rowOff>211666</xdr:rowOff>
    </xdr:to>
    <xdr:sp macro="" textlink="">
      <xdr:nvSpPr>
        <xdr:cNvPr id="7" name="右矢印 6">
          <a:extLst>
            <a:ext uri="{FF2B5EF4-FFF2-40B4-BE49-F238E27FC236}">
              <a16:creationId xmlns="" xmlns:a16="http://schemas.microsoft.com/office/drawing/2014/main" id="{00000000-0008-0000-0100-000007000000}"/>
            </a:ext>
          </a:extLst>
        </xdr:cNvPr>
        <xdr:cNvSpPr/>
      </xdr:nvSpPr>
      <xdr:spPr>
        <a:xfrm>
          <a:off x="3471332" y="37285083"/>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232833</xdr:colOff>
      <xdr:row>169</xdr:row>
      <xdr:rowOff>0</xdr:rowOff>
    </xdr:from>
    <xdr:to>
      <xdr:col>6</xdr:col>
      <xdr:colOff>603249</xdr:colOff>
      <xdr:row>169</xdr:row>
      <xdr:rowOff>201084</xdr:rowOff>
    </xdr:to>
    <xdr:sp macro="" textlink="">
      <xdr:nvSpPr>
        <xdr:cNvPr id="8" name="下矢印 7">
          <a:extLst>
            <a:ext uri="{FF2B5EF4-FFF2-40B4-BE49-F238E27FC236}">
              <a16:creationId xmlns="" xmlns:a16="http://schemas.microsoft.com/office/drawing/2014/main" id="{00000000-0008-0000-0100-000008000000}"/>
            </a:ext>
          </a:extLst>
        </xdr:cNvPr>
        <xdr:cNvSpPr/>
      </xdr:nvSpPr>
      <xdr:spPr>
        <a:xfrm>
          <a:off x="3672416" y="36459583"/>
          <a:ext cx="370416" cy="20108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232833</xdr:colOff>
      <xdr:row>158</xdr:row>
      <xdr:rowOff>0</xdr:rowOff>
    </xdr:from>
    <xdr:to>
      <xdr:col>6</xdr:col>
      <xdr:colOff>603249</xdr:colOff>
      <xdr:row>158</xdr:row>
      <xdr:rowOff>169334</xdr:rowOff>
    </xdr:to>
    <xdr:sp macro="" textlink="">
      <xdr:nvSpPr>
        <xdr:cNvPr id="9" name="下矢印 8">
          <a:extLst>
            <a:ext uri="{FF2B5EF4-FFF2-40B4-BE49-F238E27FC236}">
              <a16:creationId xmlns="" xmlns:a16="http://schemas.microsoft.com/office/drawing/2014/main" id="{00000000-0008-0000-0100-000009000000}"/>
            </a:ext>
          </a:extLst>
        </xdr:cNvPr>
        <xdr:cNvSpPr/>
      </xdr:nvSpPr>
      <xdr:spPr>
        <a:xfrm>
          <a:off x="3672416" y="34014833"/>
          <a:ext cx="370416" cy="16933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84666</xdr:colOff>
      <xdr:row>230</xdr:row>
      <xdr:rowOff>38100</xdr:rowOff>
    </xdr:from>
    <xdr:to>
      <xdr:col>11</xdr:col>
      <xdr:colOff>560916</xdr:colOff>
      <xdr:row>233</xdr:row>
      <xdr:rowOff>55033</xdr:rowOff>
    </xdr:to>
    <xdr:sp macro="" textlink="">
      <xdr:nvSpPr>
        <xdr:cNvPr id="13" name="左矢印 12">
          <a:extLst>
            <a:ext uri="{FF2B5EF4-FFF2-40B4-BE49-F238E27FC236}">
              <a16:creationId xmlns="" xmlns:a16="http://schemas.microsoft.com/office/drawing/2014/main" id="{00000000-0008-0000-0100-00000D000000}"/>
            </a:ext>
          </a:extLst>
        </xdr:cNvPr>
        <xdr:cNvSpPr/>
      </xdr:nvSpPr>
      <xdr:spPr>
        <a:xfrm>
          <a:off x="7295091" y="50130075"/>
          <a:ext cx="476250" cy="69320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328083</xdr:colOff>
      <xdr:row>101</xdr:row>
      <xdr:rowOff>222250</xdr:rowOff>
    </xdr:from>
    <xdr:to>
      <xdr:col>1</xdr:col>
      <xdr:colOff>328083</xdr:colOff>
      <xdr:row>109</xdr:row>
      <xdr:rowOff>137583</xdr:rowOff>
    </xdr:to>
    <xdr:cxnSp macro="">
      <xdr:nvCxnSpPr>
        <xdr:cNvPr id="16" name="直線コネクタ 15">
          <a:extLst>
            <a:ext uri="{FF2B5EF4-FFF2-40B4-BE49-F238E27FC236}">
              <a16:creationId xmlns="" xmlns:a16="http://schemas.microsoft.com/office/drawing/2014/main" id="{00000000-0008-0000-0100-000010000000}"/>
            </a:ext>
          </a:extLst>
        </xdr:cNvPr>
        <xdr:cNvCxnSpPr/>
      </xdr:nvCxnSpPr>
      <xdr:spPr>
        <a:xfrm>
          <a:off x="1013883" y="22148800"/>
          <a:ext cx="0" cy="1477433"/>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328083</xdr:colOff>
      <xdr:row>100</xdr:row>
      <xdr:rowOff>0</xdr:rowOff>
    </xdr:from>
    <xdr:to>
      <xdr:col>1</xdr:col>
      <xdr:colOff>328083</xdr:colOff>
      <xdr:row>100</xdr:row>
      <xdr:rowOff>216000</xdr:rowOff>
    </xdr:to>
    <xdr:cxnSp macro="">
      <xdr:nvCxnSpPr>
        <xdr:cNvPr id="17" name="直線コネクタ 16">
          <a:extLst>
            <a:ext uri="{FF2B5EF4-FFF2-40B4-BE49-F238E27FC236}">
              <a16:creationId xmlns="" xmlns:a16="http://schemas.microsoft.com/office/drawing/2014/main" id="{00000000-0008-0000-0100-000011000000}"/>
            </a:ext>
          </a:extLst>
        </xdr:cNvPr>
        <xdr:cNvCxnSpPr/>
      </xdr:nvCxnSpPr>
      <xdr:spPr>
        <a:xfrm>
          <a:off x="1013883" y="21697950"/>
          <a:ext cx="0" cy="21600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317499</xdr:colOff>
      <xdr:row>105</xdr:row>
      <xdr:rowOff>137583</xdr:rowOff>
    </xdr:from>
    <xdr:to>
      <xdr:col>1</xdr:col>
      <xdr:colOff>677499</xdr:colOff>
      <xdr:row>105</xdr:row>
      <xdr:rowOff>137583</xdr:rowOff>
    </xdr:to>
    <xdr:cxnSp macro="">
      <xdr:nvCxnSpPr>
        <xdr:cNvPr id="18" name="直線コネクタ 17">
          <a:extLst>
            <a:ext uri="{FF2B5EF4-FFF2-40B4-BE49-F238E27FC236}">
              <a16:creationId xmlns="" xmlns:a16="http://schemas.microsoft.com/office/drawing/2014/main" id="{00000000-0008-0000-0100-000012000000}"/>
            </a:ext>
          </a:extLst>
        </xdr:cNvPr>
        <xdr:cNvCxnSpPr/>
      </xdr:nvCxnSpPr>
      <xdr:spPr>
        <a:xfrm flipH="1">
          <a:off x="1003299" y="22845183"/>
          <a:ext cx="360000" cy="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677333</xdr:colOff>
      <xdr:row>101</xdr:row>
      <xdr:rowOff>105834</xdr:rowOff>
    </xdr:from>
    <xdr:to>
      <xdr:col>4</xdr:col>
      <xdr:colOff>673416</xdr:colOff>
      <xdr:row>101</xdr:row>
      <xdr:rowOff>105834</xdr:rowOff>
    </xdr:to>
    <xdr:cxnSp macro="">
      <xdr:nvCxnSpPr>
        <xdr:cNvPr id="19" name="直線コネクタ 18">
          <a:extLst>
            <a:ext uri="{FF2B5EF4-FFF2-40B4-BE49-F238E27FC236}">
              <a16:creationId xmlns="" xmlns:a16="http://schemas.microsoft.com/office/drawing/2014/main" id="{00000000-0008-0000-0100-000013000000}"/>
            </a:ext>
          </a:extLst>
        </xdr:cNvPr>
        <xdr:cNvCxnSpPr/>
      </xdr:nvCxnSpPr>
      <xdr:spPr>
        <a:xfrm flipH="1">
          <a:off x="2734733" y="22032384"/>
          <a:ext cx="681883" cy="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321733</xdr:colOff>
      <xdr:row>109</xdr:row>
      <xdr:rowOff>131233</xdr:rowOff>
    </xdr:from>
    <xdr:to>
      <xdr:col>1</xdr:col>
      <xdr:colOff>681733</xdr:colOff>
      <xdr:row>109</xdr:row>
      <xdr:rowOff>131233</xdr:rowOff>
    </xdr:to>
    <xdr:cxnSp macro="">
      <xdr:nvCxnSpPr>
        <xdr:cNvPr id="20" name="直線コネクタ 19">
          <a:extLst>
            <a:ext uri="{FF2B5EF4-FFF2-40B4-BE49-F238E27FC236}">
              <a16:creationId xmlns="" xmlns:a16="http://schemas.microsoft.com/office/drawing/2014/main" id="{00000000-0008-0000-0100-000014000000}"/>
            </a:ext>
          </a:extLst>
        </xdr:cNvPr>
        <xdr:cNvCxnSpPr/>
      </xdr:nvCxnSpPr>
      <xdr:spPr>
        <a:xfrm flipH="1">
          <a:off x="1007533" y="23619883"/>
          <a:ext cx="360000" cy="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4236</xdr:colOff>
      <xdr:row>105</xdr:row>
      <xdr:rowOff>120652</xdr:rowOff>
    </xdr:from>
    <xdr:to>
      <xdr:col>5</xdr:col>
      <xdr:colOff>320</xdr:colOff>
      <xdr:row>105</xdr:row>
      <xdr:rowOff>120652</xdr:rowOff>
    </xdr:to>
    <xdr:cxnSp macro="">
      <xdr:nvCxnSpPr>
        <xdr:cNvPr id="21" name="直線コネクタ 20">
          <a:extLst>
            <a:ext uri="{FF2B5EF4-FFF2-40B4-BE49-F238E27FC236}">
              <a16:creationId xmlns="" xmlns:a16="http://schemas.microsoft.com/office/drawing/2014/main" id="{00000000-0008-0000-0100-000015000000}"/>
            </a:ext>
          </a:extLst>
        </xdr:cNvPr>
        <xdr:cNvCxnSpPr/>
      </xdr:nvCxnSpPr>
      <xdr:spPr>
        <a:xfrm flipH="1">
          <a:off x="2747436" y="22828252"/>
          <a:ext cx="681884" cy="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685799</xdr:colOff>
      <xdr:row>109</xdr:row>
      <xdr:rowOff>114300</xdr:rowOff>
    </xdr:from>
    <xdr:to>
      <xdr:col>4</xdr:col>
      <xdr:colOff>681882</xdr:colOff>
      <xdr:row>109</xdr:row>
      <xdr:rowOff>114300</xdr:rowOff>
    </xdr:to>
    <xdr:cxnSp macro="">
      <xdr:nvCxnSpPr>
        <xdr:cNvPr id="22" name="直線コネクタ 21">
          <a:extLst>
            <a:ext uri="{FF2B5EF4-FFF2-40B4-BE49-F238E27FC236}">
              <a16:creationId xmlns="" xmlns:a16="http://schemas.microsoft.com/office/drawing/2014/main" id="{00000000-0008-0000-0100-000016000000}"/>
            </a:ext>
          </a:extLst>
        </xdr:cNvPr>
        <xdr:cNvCxnSpPr/>
      </xdr:nvCxnSpPr>
      <xdr:spPr>
        <a:xfrm flipH="1">
          <a:off x="2743199" y="23602950"/>
          <a:ext cx="681883" cy="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328083</xdr:colOff>
      <xdr:row>117</xdr:row>
      <xdr:rowOff>222250</xdr:rowOff>
    </xdr:from>
    <xdr:to>
      <xdr:col>1</xdr:col>
      <xdr:colOff>328083</xdr:colOff>
      <xdr:row>125</xdr:row>
      <xdr:rowOff>137583</xdr:rowOff>
    </xdr:to>
    <xdr:cxnSp macro="">
      <xdr:nvCxnSpPr>
        <xdr:cNvPr id="23" name="直線コネクタ 22">
          <a:extLst>
            <a:ext uri="{FF2B5EF4-FFF2-40B4-BE49-F238E27FC236}">
              <a16:creationId xmlns="" xmlns:a16="http://schemas.microsoft.com/office/drawing/2014/main" id="{00000000-0008-0000-0100-000017000000}"/>
            </a:ext>
          </a:extLst>
        </xdr:cNvPr>
        <xdr:cNvCxnSpPr/>
      </xdr:nvCxnSpPr>
      <xdr:spPr>
        <a:xfrm>
          <a:off x="1013883" y="25273000"/>
          <a:ext cx="0" cy="1477433"/>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328083</xdr:colOff>
      <xdr:row>116</xdr:row>
      <xdr:rowOff>0</xdr:rowOff>
    </xdr:from>
    <xdr:to>
      <xdr:col>1</xdr:col>
      <xdr:colOff>328083</xdr:colOff>
      <xdr:row>116</xdr:row>
      <xdr:rowOff>216000</xdr:rowOff>
    </xdr:to>
    <xdr:cxnSp macro="">
      <xdr:nvCxnSpPr>
        <xdr:cNvPr id="24" name="直線コネクタ 23">
          <a:extLst>
            <a:ext uri="{FF2B5EF4-FFF2-40B4-BE49-F238E27FC236}">
              <a16:creationId xmlns="" xmlns:a16="http://schemas.microsoft.com/office/drawing/2014/main" id="{00000000-0008-0000-0100-000018000000}"/>
            </a:ext>
          </a:extLst>
        </xdr:cNvPr>
        <xdr:cNvCxnSpPr/>
      </xdr:nvCxnSpPr>
      <xdr:spPr>
        <a:xfrm>
          <a:off x="1013883" y="24822150"/>
          <a:ext cx="0" cy="21600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317499</xdr:colOff>
      <xdr:row>121</xdr:row>
      <xdr:rowOff>137583</xdr:rowOff>
    </xdr:from>
    <xdr:to>
      <xdr:col>1</xdr:col>
      <xdr:colOff>677499</xdr:colOff>
      <xdr:row>121</xdr:row>
      <xdr:rowOff>137583</xdr:rowOff>
    </xdr:to>
    <xdr:cxnSp macro="">
      <xdr:nvCxnSpPr>
        <xdr:cNvPr id="25" name="直線コネクタ 24">
          <a:extLst>
            <a:ext uri="{FF2B5EF4-FFF2-40B4-BE49-F238E27FC236}">
              <a16:creationId xmlns="" xmlns:a16="http://schemas.microsoft.com/office/drawing/2014/main" id="{00000000-0008-0000-0100-000019000000}"/>
            </a:ext>
          </a:extLst>
        </xdr:cNvPr>
        <xdr:cNvCxnSpPr/>
      </xdr:nvCxnSpPr>
      <xdr:spPr>
        <a:xfrm flipH="1">
          <a:off x="1003299" y="25969383"/>
          <a:ext cx="360000" cy="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677333</xdr:colOff>
      <xdr:row>117</xdr:row>
      <xdr:rowOff>105834</xdr:rowOff>
    </xdr:from>
    <xdr:to>
      <xdr:col>4</xdr:col>
      <xdr:colOff>673416</xdr:colOff>
      <xdr:row>117</xdr:row>
      <xdr:rowOff>105834</xdr:rowOff>
    </xdr:to>
    <xdr:cxnSp macro="">
      <xdr:nvCxnSpPr>
        <xdr:cNvPr id="26" name="直線コネクタ 25">
          <a:extLst>
            <a:ext uri="{FF2B5EF4-FFF2-40B4-BE49-F238E27FC236}">
              <a16:creationId xmlns="" xmlns:a16="http://schemas.microsoft.com/office/drawing/2014/main" id="{00000000-0008-0000-0100-00001A000000}"/>
            </a:ext>
          </a:extLst>
        </xdr:cNvPr>
        <xdr:cNvCxnSpPr/>
      </xdr:nvCxnSpPr>
      <xdr:spPr>
        <a:xfrm flipH="1">
          <a:off x="2734733" y="25156584"/>
          <a:ext cx="681883" cy="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321733</xdr:colOff>
      <xdr:row>125</xdr:row>
      <xdr:rowOff>131233</xdr:rowOff>
    </xdr:from>
    <xdr:to>
      <xdr:col>1</xdr:col>
      <xdr:colOff>681733</xdr:colOff>
      <xdr:row>125</xdr:row>
      <xdr:rowOff>131233</xdr:rowOff>
    </xdr:to>
    <xdr:cxnSp macro="">
      <xdr:nvCxnSpPr>
        <xdr:cNvPr id="27" name="直線コネクタ 26">
          <a:extLst>
            <a:ext uri="{FF2B5EF4-FFF2-40B4-BE49-F238E27FC236}">
              <a16:creationId xmlns="" xmlns:a16="http://schemas.microsoft.com/office/drawing/2014/main" id="{00000000-0008-0000-0100-00001B000000}"/>
            </a:ext>
          </a:extLst>
        </xdr:cNvPr>
        <xdr:cNvCxnSpPr/>
      </xdr:nvCxnSpPr>
      <xdr:spPr>
        <a:xfrm flipH="1">
          <a:off x="1007533" y="26744083"/>
          <a:ext cx="360000" cy="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4236</xdr:colOff>
      <xdr:row>121</xdr:row>
      <xdr:rowOff>120652</xdr:rowOff>
    </xdr:from>
    <xdr:to>
      <xdr:col>5</xdr:col>
      <xdr:colOff>320</xdr:colOff>
      <xdr:row>121</xdr:row>
      <xdr:rowOff>120652</xdr:rowOff>
    </xdr:to>
    <xdr:cxnSp macro="">
      <xdr:nvCxnSpPr>
        <xdr:cNvPr id="28" name="直線コネクタ 27">
          <a:extLst>
            <a:ext uri="{FF2B5EF4-FFF2-40B4-BE49-F238E27FC236}">
              <a16:creationId xmlns="" xmlns:a16="http://schemas.microsoft.com/office/drawing/2014/main" id="{00000000-0008-0000-0100-00001C000000}"/>
            </a:ext>
          </a:extLst>
        </xdr:cNvPr>
        <xdr:cNvCxnSpPr/>
      </xdr:nvCxnSpPr>
      <xdr:spPr>
        <a:xfrm flipH="1">
          <a:off x="2747436" y="25952452"/>
          <a:ext cx="681884" cy="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685799</xdr:colOff>
      <xdr:row>125</xdr:row>
      <xdr:rowOff>114300</xdr:rowOff>
    </xdr:from>
    <xdr:to>
      <xdr:col>4</xdr:col>
      <xdr:colOff>681882</xdr:colOff>
      <xdr:row>125</xdr:row>
      <xdr:rowOff>114300</xdr:rowOff>
    </xdr:to>
    <xdr:cxnSp macro="">
      <xdr:nvCxnSpPr>
        <xdr:cNvPr id="29" name="直線コネクタ 28">
          <a:extLst>
            <a:ext uri="{FF2B5EF4-FFF2-40B4-BE49-F238E27FC236}">
              <a16:creationId xmlns="" xmlns:a16="http://schemas.microsoft.com/office/drawing/2014/main" id="{00000000-0008-0000-0100-00001D000000}"/>
            </a:ext>
          </a:extLst>
        </xdr:cNvPr>
        <xdr:cNvCxnSpPr/>
      </xdr:nvCxnSpPr>
      <xdr:spPr>
        <a:xfrm flipH="1">
          <a:off x="2743199" y="26727150"/>
          <a:ext cx="681883" cy="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21167</xdr:colOff>
      <xdr:row>139</xdr:row>
      <xdr:rowOff>116417</xdr:rowOff>
    </xdr:from>
    <xdr:to>
      <xdr:col>5</xdr:col>
      <xdr:colOff>21168</xdr:colOff>
      <xdr:row>141</xdr:row>
      <xdr:rowOff>116418</xdr:rowOff>
    </xdr:to>
    <xdr:cxnSp macro="">
      <xdr:nvCxnSpPr>
        <xdr:cNvPr id="30" name="直線コネクタ 29">
          <a:extLst>
            <a:ext uri="{FF2B5EF4-FFF2-40B4-BE49-F238E27FC236}">
              <a16:creationId xmlns="" xmlns:a16="http://schemas.microsoft.com/office/drawing/2014/main" id="{00000000-0008-0000-0100-00001E000000}"/>
            </a:ext>
          </a:extLst>
        </xdr:cNvPr>
        <xdr:cNvCxnSpPr/>
      </xdr:nvCxnSpPr>
      <xdr:spPr>
        <a:xfrm flipH="1" flipV="1">
          <a:off x="3450167" y="29796317"/>
          <a:ext cx="1" cy="457201"/>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677333</xdr:colOff>
      <xdr:row>133</xdr:row>
      <xdr:rowOff>105828</xdr:rowOff>
    </xdr:from>
    <xdr:to>
      <xdr:col>4</xdr:col>
      <xdr:colOff>673416</xdr:colOff>
      <xdr:row>133</xdr:row>
      <xdr:rowOff>105828</xdr:rowOff>
    </xdr:to>
    <xdr:cxnSp macro="">
      <xdr:nvCxnSpPr>
        <xdr:cNvPr id="31" name="直線コネクタ 30">
          <a:extLst>
            <a:ext uri="{FF2B5EF4-FFF2-40B4-BE49-F238E27FC236}">
              <a16:creationId xmlns="" xmlns:a16="http://schemas.microsoft.com/office/drawing/2014/main" id="{00000000-0008-0000-0100-00001F000000}"/>
            </a:ext>
          </a:extLst>
        </xdr:cNvPr>
        <xdr:cNvCxnSpPr/>
      </xdr:nvCxnSpPr>
      <xdr:spPr>
        <a:xfrm flipH="1">
          <a:off x="2734733" y="28414128"/>
          <a:ext cx="681883" cy="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685799</xdr:colOff>
      <xdr:row>139</xdr:row>
      <xdr:rowOff>114300</xdr:rowOff>
    </xdr:from>
    <xdr:to>
      <xdr:col>4</xdr:col>
      <xdr:colOff>681882</xdr:colOff>
      <xdr:row>139</xdr:row>
      <xdr:rowOff>114300</xdr:rowOff>
    </xdr:to>
    <xdr:cxnSp macro="">
      <xdr:nvCxnSpPr>
        <xdr:cNvPr id="32" name="直線コネクタ 31">
          <a:extLst>
            <a:ext uri="{FF2B5EF4-FFF2-40B4-BE49-F238E27FC236}">
              <a16:creationId xmlns="" xmlns:a16="http://schemas.microsoft.com/office/drawing/2014/main" id="{00000000-0008-0000-0100-000020000000}"/>
            </a:ext>
          </a:extLst>
        </xdr:cNvPr>
        <xdr:cNvCxnSpPr/>
      </xdr:nvCxnSpPr>
      <xdr:spPr>
        <a:xfrm flipH="1">
          <a:off x="2743199" y="29794200"/>
          <a:ext cx="681883" cy="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xdr:colOff>
      <xdr:row>133</xdr:row>
      <xdr:rowOff>105834</xdr:rowOff>
    </xdr:from>
    <xdr:to>
      <xdr:col>5</xdr:col>
      <xdr:colOff>648003</xdr:colOff>
      <xdr:row>133</xdr:row>
      <xdr:rowOff>105834</xdr:rowOff>
    </xdr:to>
    <xdr:cxnSp macro="">
      <xdr:nvCxnSpPr>
        <xdr:cNvPr id="33" name="直線矢印コネクタ 32">
          <a:extLst>
            <a:ext uri="{FF2B5EF4-FFF2-40B4-BE49-F238E27FC236}">
              <a16:creationId xmlns="" xmlns:a16="http://schemas.microsoft.com/office/drawing/2014/main" id="{00000000-0008-0000-0100-000021000000}"/>
            </a:ext>
          </a:extLst>
        </xdr:cNvPr>
        <xdr:cNvCxnSpPr/>
      </xdr:nvCxnSpPr>
      <xdr:spPr>
        <a:xfrm>
          <a:off x="3429003" y="28414134"/>
          <a:ext cx="648000" cy="0"/>
        </a:xfrm>
        <a:prstGeom prst="straightConnector1">
          <a:avLst/>
        </a:prstGeom>
        <a:ln w="28575">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131</xdr:row>
      <xdr:rowOff>0</xdr:rowOff>
    </xdr:from>
    <xdr:to>
      <xdr:col>5</xdr:col>
      <xdr:colOff>648000</xdr:colOff>
      <xdr:row>131</xdr:row>
      <xdr:rowOff>0</xdr:rowOff>
    </xdr:to>
    <xdr:cxnSp macro="">
      <xdr:nvCxnSpPr>
        <xdr:cNvPr id="34" name="直線矢印コネクタ 33">
          <a:extLst>
            <a:ext uri="{FF2B5EF4-FFF2-40B4-BE49-F238E27FC236}">
              <a16:creationId xmlns="" xmlns:a16="http://schemas.microsoft.com/office/drawing/2014/main" id="{00000000-0008-0000-0100-000022000000}"/>
            </a:ext>
          </a:extLst>
        </xdr:cNvPr>
        <xdr:cNvCxnSpPr/>
      </xdr:nvCxnSpPr>
      <xdr:spPr>
        <a:xfrm>
          <a:off x="3429000" y="27851100"/>
          <a:ext cx="648000" cy="0"/>
        </a:xfrm>
        <a:prstGeom prst="straightConnector1">
          <a:avLst/>
        </a:prstGeom>
        <a:ln w="28575">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135</xdr:row>
      <xdr:rowOff>116413</xdr:rowOff>
    </xdr:from>
    <xdr:to>
      <xdr:col>5</xdr:col>
      <xdr:colOff>648000</xdr:colOff>
      <xdr:row>135</xdr:row>
      <xdr:rowOff>116413</xdr:rowOff>
    </xdr:to>
    <xdr:cxnSp macro="">
      <xdr:nvCxnSpPr>
        <xdr:cNvPr id="35" name="直線矢印コネクタ 34">
          <a:extLst>
            <a:ext uri="{FF2B5EF4-FFF2-40B4-BE49-F238E27FC236}">
              <a16:creationId xmlns="" xmlns:a16="http://schemas.microsoft.com/office/drawing/2014/main" id="{00000000-0008-0000-0100-000023000000}"/>
            </a:ext>
          </a:extLst>
        </xdr:cNvPr>
        <xdr:cNvCxnSpPr/>
      </xdr:nvCxnSpPr>
      <xdr:spPr>
        <a:xfrm>
          <a:off x="3429000" y="28881913"/>
          <a:ext cx="648000" cy="0"/>
        </a:xfrm>
        <a:prstGeom prst="straightConnector1">
          <a:avLst/>
        </a:prstGeom>
        <a:ln w="28575">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137</xdr:row>
      <xdr:rowOff>116413</xdr:rowOff>
    </xdr:from>
    <xdr:to>
      <xdr:col>5</xdr:col>
      <xdr:colOff>648000</xdr:colOff>
      <xdr:row>137</xdr:row>
      <xdr:rowOff>116413</xdr:rowOff>
    </xdr:to>
    <xdr:cxnSp macro="">
      <xdr:nvCxnSpPr>
        <xdr:cNvPr id="36" name="直線矢印コネクタ 35">
          <a:extLst>
            <a:ext uri="{FF2B5EF4-FFF2-40B4-BE49-F238E27FC236}">
              <a16:creationId xmlns="" xmlns:a16="http://schemas.microsoft.com/office/drawing/2014/main" id="{00000000-0008-0000-0100-000024000000}"/>
            </a:ext>
          </a:extLst>
        </xdr:cNvPr>
        <xdr:cNvCxnSpPr/>
      </xdr:nvCxnSpPr>
      <xdr:spPr>
        <a:xfrm>
          <a:off x="3429000" y="29339113"/>
          <a:ext cx="648000" cy="0"/>
        </a:xfrm>
        <a:prstGeom prst="straightConnector1">
          <a:avLst/>
        </a:prstGeom>
        <a:ln w="28575">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139</xdr:row>
      <xdr:rowOff>116413</xdr:rowOff>
    </xdr:from>
    <xdr:to>
      <xdr:col>5</xdr:col>
      <xdr:colOff>648000</xdr:colOff>
      <xdr:row>139</xdr:row>
      <xdr:rowOff>116413</xdr:rowOff>
    </xdr:to>
    <xdr:cxnSp macro="">
      <xdr:nvCxnSpPr>
        <xdr:cNvPr id="37" name="直線矢印コネクタ 36">
          <a:extLst>
            <a:ext uri="{FF2B5EF4-FFF2-40B4-BE49-F238E27FC236}">
              <a16:creationId xmlns="" xmlns:a16="http://schemas.microsoft.com/office/drawing/2014/main" id="{00000000-0008-0000-0100-000025000000}"/>
            </a:ext>
          </a:extLst>
        </xdr:cNvPr>
        <xdr:cNvCxnSpPr/>
      </xdr:nvCxnSpPr>
      <xdr:spPr>
        <a:xfrm>
          <a:off x="3429000" y="29796313"/>
          <a:ext cx="648000" cy="0"/>
        </a:xfrm>
        <a:prstGeom prst="straightConnector1">
          <a:avLst/>
        </a:prstGeom>
        <a:ln w="28575">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10583</xdr:colOff>
      <xdr:row>141</xdr:row>
      <xdr:rowOff>116413</xdr:rowOff>
    </xdr:from>
    <xdr:to>
      <xdr:col>5</xdr:col>
      <xdr:colOff>658583</xdr:colOff>
      <xdr:row>141</xdr:row>
      <xdr:rowOff>116413</xdr:rowOff>
    </xdr:to>
    <xdr:cxnSp macro="">
      <xdr:nvCxnSpPr>
        <xdr:cNvPr id="38" name="直線矢印コネクタ 37">
          <a:extLst>
            <a:ext uri="{FF2B5EF4-FFF2-40B4-BE49-F238E27FC236}">
              <a16:creationId xmlns="" xmlns:a16="http://schemas.microsoft.com/office/drawing/2014/main" id="{00000000-0008-0000-0100-000026000000}"/>
            </a:ext>
          </a:extLst>
        </xdr:cNvPr>
        <xdr:cNvCxnSpPr/>
      </xdr:nvCxnSpPr>
      <xdr:spPr>
        <a:xfrm>
          <a:off x="3439583" y="30253513"/>
          <a:ext cx="648000" cy="0"/>
        </a:xfrm>
        <a:prstGeom prst="straightConnector1">
          <a:avLst/>
        </a:prstGeom>
        <a:ln w="28575">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10584</xdr:colOff>
      <xdr:row>130</xdr:row>
      <xdr:rowOff>222251</xdr:rowOff>
    </xdr:from>
    <xdr:to>
      <xdr:col>5</xdr:col>
      <xdr:colOff>10584</xdr:colOff>
      <xdr:row>137</xdr:row>
      <xdr:rowOff>104417</xdr:rowOff>
    </xdr:to>
    <xdr:cxnSp macro="">
      <xdr:nvCxnSpPr>
        <xdr:cNvPr id="39" name="直線コネクタ 38">
          <a:extLst>
            <a:ext uri="{FF2B5EF4-FFF2-40B4-BE49-F238E27FC236}">
              <a16:creationId xmlns="" xmlns:a16="http://schemas.microsoft.com/office/drawing/2014/main" id="{00000000-0008-0000-0100-000027000000}"/>
            </a:ext>
          </a:extLst>
        </xdr:cNvPr>
        <xdr:cNvCxnSpPr/>
      </xdr:nvCxnSpPr>
      <xdr:spPr>
        <a:xfrm>
          <a:off x="3439584" y="27844751"/>
          <a:ext cx="0" cy="1482366"/>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296334</xdr:colOff>
      <xdr:row>131</xdr:row>
      <xdr:rowOff>222250</xdr:rowOff>
    </xdr:from>
    <xdr:to>
      <xdr:col>2</xdr:col>
      <xdr:colOff>296334</xdr:colOff>
      <xdr:row>133</xdr:row>
      <xdr:rowOff>8584</xdr:rowOff>
    </xdr:to>
    <xdr:cxnSp macro="">
      <xdr:nvCxnSpPr>
        <xdr:cNvPr id="40" name="直線矢印コネクタ 39">
          <a:extLst>
            <a:ext uri="{FF2B5EF4-FFF2-40B4-BE49-F238E27FC236}">
              <a16:creationId xmlns="" xmlns:a16="http://schemas.microsoft.com/office/drawing/2014/main" id="{00000000-0008-0000-0100-000028000000}"/>
            </a:ext>
          </a:extLst>
        </xdr:cNvPr>
        <xdr:cNvCxnSpPr/>
      </xdr:nvCxnSpPr>
      <xdr:spPr>
        <a:xfrm flipH="1">
          <a:off x="1667934" y="28073350"/>
          <a:ext cx="0" cy="243534"/>
        </a:xfrm>
        <a:prstGeom prst="straightConnector1">
          <a:avLst/>
        </a:prstGeom>
        <a:ln w="28575">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656167</xdr:colOff>
      <xdr:row>141</xdr:row>
      <xdr:rowOff>226483</xdr:rowOff>
    </xdr:from>
    <xdr:to>
      <xdr:col>2</xdr:col>
      <xdr:colOff>656167</xdr:colOff>
      <xdr:row>144</xdr:row>
      <xdr:rowOff>0</xdr:rowOff>
    </xdr:to>
    <xdr:cxnSp macro="">
      <xdr:nvCxnSpPr>
        <xdr:cNvPr id="41" name="直線矢印コネクタ 40">
          <a:extLst>
            <a:ext uri="{FF2B5EF4-FFF2-40B4-BE49-F238E27FC236}">
              <a16:creationId xmlns="" xmlns:a16="http://schemas.microsoft.com/office/drawing/2014/main" id="{00000000-0008-0000-0100-000029000000}"/>
            </a:ext>
          </a:extLst>
        </xdr:cNvPr>
        <xdr:cNvCxnSpPr/>
      </xdr:nvCxnSpPr>
      <xdr:spPr>
        <a:xfrm flipH="1">
          <a:off x="2027767" y="30363583"/>
          <a:ext cx="0" cy="459317"/>
        </a:xfrm>
        <a:prstGeom prst="straightConnector1">
          <a:avLst/>
        </a:prstGeom>
        <a:ln w="28575">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645584</xdr:colOff>
      <xdr:row>133</xdr:row>
      <xdr:rowOff>230717</xdr:rowOff>
    </xdr:from>
    <xdr:to>
      <xdr:col>2</xdr:col>
      <xdr:colOff>645883</xdr:colOff>
      <xdr:row>134</xdr:row>
      <xdr:rowOff>211666</xdr:rowOff>
    </xdr:to>
    <xdr:cxnSp macro="">
      <xdr:nvCxnSpPr>
        <xdr:cNvPr id="42" name="直線矢印コネクタ 41">
          <a:extLst>
            <a:ext uri="{FF2B5EF4-FFF2-40B4-BE49-F238E27FC236}">
              <a16:creationId xmlns="" xmlns:a16="http://schemas.microsoft.com/office/drawing/2014/main" id="{00000000-0008-0000-0100-00002A000000}"/>
            </a:ext>
          </a:extLst>
        </xdr:cNvPr>
        <xdr:cNvCxnSpPr/>
      </xdr:nvCxnSpPr>
      <xdr:spPr>
        <a:xfrm flipV="1">
          <a:off x="2017184" y="28539017"/>
          <a:ext cx="299" cy="209549"/>
        </a:xfrm>
        <a:prstGeom prst="straightConnector1">
          <a:avLst/>
        </a:prstGeom>
        <a:ln w="28575">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645583</xdr:colOff>
      <xdr:row>136</xdr:row>
      <xdr:rowOff>10584</xdr:rowOff>
    </xdr:from>
    <xdr:to>
      <xdr:col>2</xdr:col>
      <xdr:colOff>645583</xdr:colOff>
      <xdr:row>138</xdr:row>
      <xdr:rowOff>228917</xdr:rowOff>
    </xdr:to>
    <xdr:cxnSp macro="">
      <xdr:nvCxnSpPr>
        <xdr:cNvPr id="43" name="直線矢印コネクタ 42">
          <a:extLst>
            <a:ext uri="{FF2B5EF4-FFF2-40B4-BE49-F238E27FC236}">
              <a16:creationId xmlns="" xmlns:a16="http://schemas.microsoft.com/office/drawing/2014/main" id="{00000000-0008-0000-0100-00002B000000}"/>
            </a:ext>
          </a:extLst>
        </xdr:cNvPr>
        <xdr:cNvCxnSpPr/>
      </xdr:nvCxnSpPr>
      <xdr:spPr>
        <a:xfrm flipH="1">
          <a:off x="2017183" y="29004684"/>
          <a:ext cx="0" cy="675533"/>
        </a:xfrm>
        <a:prstGeom prst="straightConnector1">
          <a:avLst/>
        </a:prstGeom>
        <a:ln w="28575">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169333</xdr:colOff>
      <xdr:row>139</xdr:row>
      <xdr:rowOff>127000</xdr:rowOff>
    </xdr:from>
    <xdr:to>
      <xdr:col>4</xdr:col>
      <xdr:colOff>169333</xdr:colOff>
      <xdr:row>144</xdr:row>
      <xdr:rowOff>6833</xdr:rowOff>
    </xdr:to>
    <xdr:cxnSp macro="">
      <xdr:nvCxnSpPr>
        <xdr:cNvPr id="44" name="直線矢印コネクタ 43">
          <a:extLst>
            <a:ext uri="{FF2B5EF4-FFF2-40B4-BE49-F238E27FC236}">
              <a16:creationId xmlns="" xmlns:a16="http://schemas.microsoft.com/office/drawing/2014/main" id="{00000000-0008-0000-0100-00002C000000}"/>
            </a:ext>
          </a:extLst>
        </xdr:cNvPr>
        <xdr:cNvCxnSpPr/>
      </xdr:nvCxnSpPr>
      <xdr:spPr>
        <a:xfrm flipH="1">
          <a:off x="2912533" y="29806900"/>
          <a:ext cx="0" cy="1022833"/>
        </a:xfrm>
        <a:prstGeom prst="straightConnector1">
          <a:avLst/>
        </a:prstGeom>
        <a:ln w="28575">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656168</xdr:colOff>
      <xdr:row>139</xdr:row>
      <xdr:rowOff>232833</xdr:rowOff>
    </xdr:from>
    <xdr:to>
      <xdr:col>2</xdr:col>
      <xdr:colOff>656168</xdr:colOff>
      <xdr:row>140</xdr:row>
      <xdr:rowOff>215999</xdr:rowOff>
    </xdr:to>
    <xdr:cxnSp macro="">
      <xdr:nvCxnSpPr>
        <xdr:cNvPr id="45" name="直線矢印コネクタ 44">
          <a:extLst>
            <a:ext uri="{FF2B5EF4-FFF2-40B4-BE49-F238E27FC236}">
              <a16:creationId xmlns="" xmlns:a16="http://schemas.microsoft.com/office/drawing/2014/main" id="{00000000-0008-0000-0100-00002D000000}"/>
            </a:ext>
          </a:extLst>
        </xdr:cNvPr>
        <xdr:cNvCxnSpPr/>
      </xdr:nvCxnSpPr>
      <xdr:spPr>
        <a:xfrm flipH="1">
          <a:off x="2027768" y="29912733"/>
          <a:ext cx="0" cy="211766"/>
        </a:xfrm>
        <a:prstGeom prst="straightConnector1">
          <a:avLst/>
        </a:prstGeom>
        <a:ln w="28575">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296326</xdr:colOff>
      <xdr:row>135</xdr:row>
      <xdr:rowOff>116416</xdr:rowOff>
    </xdr:from>
    <xdr:to>
      <xdr:col>1</xdr:col>
      <xdr:colOff>656326</xdr:colOff>
      <xdr:row>135</xdr:row>
      <xdr:rowOff>116416</xdr:rowOff>
    </xdr:to>
    <xdr:cxnSp macro="">
      <xdr:nvCxnSpPr>
        <xdr:cNvPr id="46" name="直線矢印コネクタ 45">
          <a:extLst>
            <a:ext uri="{FF2B5EF4-FFF2-40B4-BE49-F238E27FC236}">
              <a16:creationId xmlns="" xmlns:a16="http://schemas.microsoft.com/office/drawing/2014/main" id="{00000000-0008-0000-0100-00002E000000}"/>
            </a:ext>
          </a:extLst>
        </xdr:cNvPr>
        <xdr:cNvCxnSpPr/>
      </xdr:nvCxnSpPr>
      <xdr:spPr>
        <a:xfrm>
          <a:off x="982126" y="28881916"/>
          <a:ext cx="360000" cy="0"/>
        </a:xfrm>
        <a:prstGeom prst="straightConnector1">
          <a:avLst/>
        </a:prstGeom>
        <a:ln w="28575">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296333</xdr:colOff>
      <xdr:row>133</xdr:row>
      <xdr:rowOff>222250</xdr:rowOff>
    </xdr:from>
    <xdr:to>
      <xdr:col>1</xdr:col>
      <xdr:colOff>296333</xdr:colOff>
      <xdr:row>139</xdr:row>
      <xdr:rowOff>157250</xdr:rowOff>
    </xdr:to>
    <xdr:cxnSp macro="">
      <xdr:nvCxnSpPr>
        <xdr:cNvPr id="47" name="直線コネクタ 46">
          <a:extLst>
            <a:ext uri="{FF2B5EF4-FFF2-40B4-BE49-F238E27FC236}">
              <a16:creationId xmlns="" xmlns:a16="http://schemas.microsoft.com/office/drawing/2014/main" id="{00000000-0008-0000-0100-00002F000000}"/>
            </a:ext>
          </a:extLst>
        </xdr:cNvPr>
        <xdr:cNvCxnSpPr/>
      </xdr:nvCxnSpPr>
      <xdr:spPr>
        <a:xfrm>
          <a:off x="982133" y="28530550"/>
          <a:ext cx="0" cy="130660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296332</xdr:colOff>
      <xdr:row>139</xdr:row>
      <xdr:rowOff>137589</xdr:rowOff>
    </xdr:from>
    <xdr:to>
      <xdr:col>1</xdr:col>
      <xdr:colOff>656332</xdr:colOff>
      <xdr:row>139</xdr:row>
      <xdr:rowOff>137589</xdr:rowOff>
    </xdr:to>
    <xdr:cxnSp macro="">
      <xdr:nvCxnSpPr>
        <xdr:cNvPr id="48" name="直線矢印コネクタ 47">
          <a:extLst>
            <a:ext uri="{FF2B5EF4-FFF2-40B4-BE49-F238E27FC236}">
              <a16:creationId xmlns="" xmlns:a16="http://schemas.microsoft.com/office/drawing/2014/main" id="{00000000-0008-0000-0100-000030000000}"/>
            </a:ext>
          </a:extLst>
        </xdr:cNvPr>
        <xdr:cNvCxnSpPr/>
      </xdr:nvCxnSpPr>
      <xdr:spPr>
        <a:xfrm>
          <a:off x="982132" y="29817489"/>
          <a:ext cx="360000" cy="0"/>
        </a:xfrm>
        <a:prstGeom prst="straightConnector1">
          <a:avLst/>
        </a:prstGeom>
        <a:ln w="28575">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47625</xdr:colOff>
      <xdr:row>366</xdr:row>
      <xdr:rowOff>123825</xdr:rowOff>
    </xdr:from>
    <xdr:to>
      <xdr:col>11</xdr:col>
      <xdr:colOff>523875</xdr:colOff>
      <xdr:row>369</xdr:row>
      <xdr:rowOff>130175</xdr:rowOff>
    </xdr:to>
    <xdr:sp macro="" textlink="">
      <xdr:nvSpPr>
        <xdr:cNvPr id="53" name="左矢印 52">
          <a:extLst>
            <a:ext uri="{FF2B5EF4-FFF2-40B4-BE49-F238E27FC236}">
              <a16:creationId xmlns="" xmlns:a16="http://schemas.microsoft.com/office/drawing/2014/main" id="{00000000-0008-0000-0100-000035000000}"/>
            </a:ext>
          </a:extLst>
        </xdr:cNvPr>
        <xdr:cNvSpPr/>
      </xdr:nvSpPr>
      <xdr:spPr>
        <a:xfrm>
          <a:off x="7258050" y="80610075"/>
          <a:ext cx="476250" cy="6921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59872</xdr:colOff>
      <xdr:row>371</xdr:row>
      <xdr:rowOff>78922</xdr:rowOff>
    </xdr:from>
    <xdr:to>
      <xdr:col>11</xdr:col>
      <xdr:colOff>536122</xdr:colOff>
      <xdr:row>374</xdr:row>
      <xdr:rowOff>85271</xdr:rowOff>
    </xdr:to>
    <xdr:sp macro="" textlink="">
      <xdr:nvSpPr>
        <xdr:cNvPr id="54" name="左矢印 53">
          <a:extLst>
            <a:ext uri="{FF2B5EF4-FFF2-40B4-BE49-F238E27FC236}">
              <a16:creationId xmlns="" xmlns:a16="http://schemas.microsoft.com/office/drawing/2014/main" id="{00000000-0008-0000-0100-000036000000}"/>
            </a:ext>
          </a:extLst>
        </xdr:cNvPr>
        <xdr:cNvSpPr/>
      </xdr:nvSpPr>
      <xdr:spPr>
        <a:xfrm>
          <a:off x="7270297" y="81708172"/>
          <a:ext cx="476250" cy="69214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144075</xdr:colOff>
      <xdr:row>140</xdr:row>
      <xdr:rowOff>13607</xdr:rowOff>
    </xdr:from>
    <xdr:to>
      <xdr:col>11</xdr:col>
      <xdr:colOff>620325</xdr:colOff>
      <xdr:row>143</xdr:row>
      <xdr:rowOff>16933</xdr:rowOff>
    </xdr:to>
    <xdr:sp macro="" textlink="">
      <xdr:nvSpPr>
        <xdr:cNvPr id="49" name="左矢印 48">
          <a:extLst>
            <a:ext uri="{FF2B5EF4-FFF2-40B4-BE49-F238E27FC236}">
              <a16:creationId xmlns="" xmlns:a16="http://schemas.microsoft.com/office/drawing/2014/main" id="{00000000-0008-0000-0100-000031000000}"/>
            </a:ext>
          </a:extLst>
        </xdr:cNvPr>
        <xdr:cNvSpPr/>
      </xdr:nvSpPr>
      <xdr:spPr>
        <a:xfrm>
          <a:off x="7338251" y="30078989"/>
          <a:ext cx="476250" cy="67567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78441</xdr:colOff>
      <xdr:row>409</xdr:row>
      <xdr:rowOff>123264</xdr:rowOff>
    </xdr:from>
    <xdr:to>
      <xdr:col>11</xdr:col>
      <xdr:colOff>554691</xdr:colOff>
      <xdr:row>412</xdr:row>
      <xdr:rowOff>129613</xdr:rowOff>
    </xdr:to>
    <xdr:sp macro="" textlink="">
      <xdr:nvSpPr>
        <xdr:cNvPr id="51" name="左矢印 50">
          <a:extLst>
            <a:ext uri="{FF2B5EF4-FFF2-40B4-BE49-F238E27FC236}">
              <a16:creationId xmlns="" xmlns:a16="http://schemas.microsoft.com/office/drawing/2014/main" id="{00000000-0008-0000-0100-000033000000}"/>
            </a:ext>
          </a:extLst>
        </xdr:cNvPr>
        <xdr:cNvSpPr/>
      </xdr:nvSpPr>
      <xdr:spPr>
        <a:xfrm>
          <a:off x="7272617" y="90162529"/>
          <a:ext cx="476250" cy="67870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89647</xdr:colOff>
      <xdr:row>439</xdr:row>
      <xdr:rowOff>100853</xdr:rowOff>
    </xdr:from>
    <xdr:to>
      <xdr:col>11</xdr:col>
      <xdr:colOff>565897</xdr:colOff>
      <xdr:row>442</xdr:row>
      <xdr:rowOff>104179</xdr:rowOff>
    </xdr:to>
    <xdr:sp macro="" textlink="">
      <xdr:nvSpPr>
        <xdr:cNvPr id="52" name="左矢印 51">
          <a:extLst>
            <a:ext uri="{FF2B5EF4-FFF2-40B4-BE49-F238E27FC236}">
              <a16:creationId xmlns="" xmlns:a16="http://schemas.microsoft.com/office/drawing/2014/main" id="{00000000-0008-0000-0100-000034000000}"/>
            </a:ext>
          </a:extLst>
        </xdr:cNvPr>
        <xdr:cNvSpPr/>
      </xdr:nvSpPr>
      <xdr:spPr>
        <a:xfrm>
          <a:off x="7283823" y="77365412"/>
          <a:ext cx="476250" cy="67567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78441</xdr:colOff>
      <xdr:row>496</xdr:row>
      <xdr:rowOff>123264</xdr:rowOff>
    </xdr:from>
    <xdr:to>
      <xdr:col>11</xdr:col>
      <xdr:colOff>554691</xdr:colOff>
      <xdr:row>499</xdr:row>
      <xdr:rowOff>129613</xdr:rowOff>
    </xdr:to>
    <xdr:sp macro="" textlink="">
      <xdr:nvSpPr>
        <xdr:cNvPr id="56" name="左矢印 55">
          <a:extLst>
            <a:ext uri="{FF2B5EF4-FFF2-40B4-BE49-F238E27FC236}">
              <a16:creationId xmlns="" xmlns:a16="http://schemas.microsoft.com/office/drawing/2014/main" id="{00000000-0008-0000-0100-000038000000}"/>
            </a:ext>
          </a:extLst>
        </xdr:cNvPr>
        <xdr:cNvSpPr/>
      </xdr:nvSpPr>
      <xdr:spPr>
        <a:xfrm>
          <a:off x="7272617" y="100471940"/>
          <a:ext cx="476250" cy="67870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85725</xdr:colOff>
      <xdr:row>492</xdr:row>
      <xdr:rowOff>66675</xdr:rowOff>
    </xdr:from>
    <xdr:to>
      <xdr:col>11</xdr:col>
      <xdr:colOff>561975</xdr:colOff>
      <xdr:row>495</xdr:row>
      <xdr:rowOff>41426</xdr:rowOff>
    </xdr:to>
    <xdr:sp macro="" textlink="">
      <xdr:nvSpPr>
        <xdr:cNvPr id="55" name="左矢印 54">
          <a:extLst>
            <a:ext uri="{FF2B5EF4-FFF2-40B4-BE49-F238E27FC236}">
              <a16:creationId xmlns="" xmlns:a16="http://schemas.microsoft.com/office/drawing/2014/main" id="{00000000-0008-0000-0100-000034000000}"/>
            </a:ext>
          </a:extLst>
        </xdr:cNvPr>
        <xdr:cNvSpPr/>
      </xdr:nvSpPr>
      <xdr:spPr>
        <a:xfrm>
          <a:off x="7296150" y="108546900"/>
          <a:ext cx="476250" cy="66055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85725</xdr:colOff>
      <xdr:row>181</xdr:row>
      <xdr:rowOff>76200</xdr:rowOff>
    </xdr:from>
    <xdr:to>
      <xdr:col>11</xdr:col>
      <xdr:colOff>561975</xdr:colOff>
      <xdr:row>184</xdr:row>
      <xdr:rowOff>108101</xdr:rowOff>
    </xdr:to>
    <xdr:sp macro="" textlink="">
      <xdr:nvSpPr>
        <xdr:cNvPr id="57" name="左矢印 56">
          <a:extLst>
            <a:ext uri="{FF2B5EF4-FFF2-40B4-BE49-F238E27FC236}">
              <a16:creationId xmlns="" xmlns:a16="http://schemas.microsoft.com/office/drawing/2014/main" id="{00000000-0008-0000-0100-000031000000}"/>
            </a:ext>
          </a:extLst>
        </xdr:cNvPr>
        <xdr:cNvSpPr/>
      </xdr:nvSpPr>
      <xdr:spPr>
        <a:xfrm>
          <a:off x="7296150" y="39328725"/>
          <a:ext cx="476250" cy="68912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161925</xdr:colOff>
      <xdr:row>57</xdr:row>
      <xdr:rowOff>95250</xdr:rowOff>
    </xdr:from>
    <xdr:to>
      <xdr:col>11</xdr:col>
      <xdr:colOff>638175</xdr:colOff>
      <xdr:row>60</xdr:row>
      <xdr:rowOff>98576</xdr:rowOff>
    </xdr:to>
    <xdr:sp macro="" textlink="">
      <xdr:nvSpPr>
        <xdr:cNvPr id="58" name="左矢印 57">
          <a:extLst>
            <a:ext uri="{FF2B5EF4-FFF2-40B4-BE49-F238E27FC236}">
              <a16:creationId xmlns="" xmlns:a16="http://schemas.microsoft.com/office/drawing/2014/main" id="{00000000-0008-0000-0100-000031000000}"/>
            </a:ext>
          </a:extLst>
        </xdr:cNvPr>
        <xdr:cNvSpPr/>
      </xdr:nvSpPr>
      <xdr:spPr>
        <a:xfrm>
          <a:off x="7372350" y="12582525"/>
          <a:ext cx="476250" cy="68912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152400</xdr:colOff>
      <xdr:row>274</xdr:row>
      <xdr:rowOff>28575</xdr:rowOff>
    </xdr:from>
    <xdr:to>
      <xdr:col>11</xdr:col>
      <xdr:colOff>685800</xdr:colOff>
      <xdr:row>277</xdr:row>
      <xdr:rowOff>35983</xdr:rowOff>
    </xdr:to>
    <xdr:sp macro="" textlink="">
      <xdr:nvSpPr>
        <xdr:cNvPr id="59" name="左矢印 58">
          <a:extLst>
            <a:ext uri="{FF2B5EF4-FFF2-40B4-BE49-F238E27FC236}">
              <a16:creationId xmlns="" xmlns:a16="http://schemas.microsoft.com/office/drawing/2014/main" id="{00000000-0008-0000-0100-00000D000000}"/>
            </a:ext>
          </a:extLst>
        </xdr:cNvPr>
        <xdr:cNvSpPr/>
      </xdr:nvSpPr>
      <xdr:spPr>
        <a:xfrm>
          <a:off x="7362825" y="60207525"/>
          <a:ext cx="533400" cy="69320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oumu@town.ino.lg.jp" TargetMode="External"/><Relationship Id="rId2" Type="http://schemas.openxmlformats.org/officeDocument/2006/relationships/hyperlink" Target="http://www.town.ino.kochi.jp/" TargetMode="External"/><Relationship Id="rId1" Type="http://schemas.openxmlformats.org/officeDocument/2006/relationships/hyperlink" Target="http://www.town.ino.kochi.jp/"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niyodoshoubou@apricot.ocn.ne.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1"/>
  <sheetViews>
    <sheetView tabSelected="1" view="pageBreakPreview" zoomScaleNormal="100" zoomScaleSheetLayoutView="100" workbookViewId="0">
      <selection activeCell="C19" sqref="C19"/>
    </sheetView>
  </sheetViews>
  <sheetFormatPr defaultRowHeight="14.25"/>
  <cols>
    <col min="1" max="1" width="4.5" style="6" customWidth="1"/>
    <col min="2" max="2" width="40" style="6" customWidth="1"/>
    <col min="3" max="3" width="5.625" style="6" customWidth="1"/>
    <col min="4" max="4" width="3.5" style="6" bestFit="1" customWidth="1"/>
    <col min="5" max="5" width="4" style="6" customWidth="1"/>
    <col min="6" max="6" width="3.5" style="6" bestFit="1" customWidth="1"/>
    <col min="7" max="7" width="4.875" style="6" customWidth="1"/>
    <col min="8" max="8" width="3.5" style="6" bestFit="1" customWidth="1"/>
    <col min="9" max="9" width="9.875" style="6" customWidth="1"/>
    <col min="10" max="10" width="36.125" style="126" customWidth="1"/>
    <col min="11" max="16384" width="9" style="6"/>
  </cols>
  <sheetData>
    <row r="1" spans="1:16" ht="21">
      <c r="A1" s="117" t="s">
        <v>28</v>
      </c>
    </row>
    <row r="2" spans="1:16" ht="17.25" customHeight="1"/>
    <row r="3" spans="1:16" ht="24.75" thickBot="1">
      <c r="A3" s="118" t="s">
        <v>87</v>
      </c>
    </row>
    <row r="4" spans="1:16" ht="114.75" customHeight="1" thickBot="1">
      <c r="A4" s="283" t="s">
        <v>331</v>
      </c>
      <c r="B4" s="284"/>
      <c r="C4" s="284"/>
      <c r="D4" s="284"/>
      <c r="E4" s="284"/>
      <c r="F4" s="284"/>
      <c r="G4" s="284"/>
      <c r="H4" s="284"/>
      <c r="I4" s="284"/>
      <c r="J4" s="285"/>
    </row>
    <row r="5" spans="1:16" ht="17.25" customHeight="1"/>
    <row r="6" spans="1:16" ht="17.25" customHeight="1"/>
    <row r="7" spans="1:16" ht="17.25" customHeight="1">
      <c r="A7" s="290" t="s">
        <v>0</v>
      </c>
      <c r="B7" s="289"/>
      <c r="C7" s="289" t="s">
        <v>1</v>
      </c>
      <c r="D7" s="289"/>
      <c r="E7" s="289"/>
      <c r="F7" s="289"/>
      <c r="G7" s="289"/>
      <c r="H7" s="289"/>
      <c r="I7" s="289"/>
      <c r="J7" s="127" t="s">
        <v>2</v>
      </c>
    </row>
    <row r="8" spans="1:16" ht="17.25" customHeight="1">
      <c r="A8" s="291" t="s">
        <v>15</v>
      </c>
      <c r="B8" s="271"/>
      <c r="C8" s="35"/>
      <c r="D8" s="35"/>
      <c r="E8" s="35"/>
      <c r="F8" s="35"/>
      <c r="G8" s="35"/>
      <c r="H8" s="35"/>
      <c r="I8" s="35"/>
      <c r="J8" s="128"/>
    </row>
    <row r="9" spans="1:16" ht="7.5" customHeight="1" thickBot="1">
      <c r="A9" s="40"/>
      <c r="B9" s="38"/>
      <c r="C9" s="38"/>
      <c r="D9" s="38"/>
      <c r="E9" s="38"/>
      <c r="F9" s="38"/>
      <c r="G9" s="38"/>
      <c r="H9" s="38"/>
      <c r="I9" s="38"/>
      <c r="J9" s="129"/>
    </row>
    <row r="10" spans="1:16" s="33" customFormat="1" ht="17.25" customHeight="1" thickBot="1">
      <c r="A10" s="114" t="s">
        <v>129</v>
      </c>
      <c r="B10" s="171" t="s">
        <v>143</v>
      </c>
      <c r="C10" s="144"/>
      <c r="D10" s="42" t="s">
        <v>30</v>
      </c>
      <c r="E10" s="144"/>
      <c r="F10" s="42" t="s">
        <v>31</v>
      </c>
      <c r="G10" s="144"/>
      <c r="H10" s="42" t="s">
        <v>32</v>
      </c>
      <c r="I10" s="42"/>
      <c r="J10" s="179">
        <v>43556</v>
      </c>
    </row>
    <row r="11" spans="1:16" s="33" customFormat="1" ht="7.5" customHeight="1" thickBot="1">
      <c r="A11" s="41"/>
      <c r="B11" s="172"/>
      <c r="C11" s="39"/>
      <c r="D11" s="42"/>
      <c r="E11" s="39"/>
      <c r="F11" s="42"/>
      <c r="G11" s="39"/>
      <c r="H11" s="42"/>
      <c r="I11" s="42"/>
      <c r="J11" s="130"/>
    </row>
    <row r="12" spans="1:16" ht="17.25" customHeight="1" thickBot="1">
      <c r="A12" s="109" t="s">
        <v>129</v>
      </c>
      <c r="B12" s="173" t="s">
        <v>144</v>
      </c>
      <c r="C12" s="266"/>
      <c r="D12" s="267"/>
      <c r="E12" s="267"/>
      <c r="F12" s="267"/>
      <c r="G12" s="267"/>
      <c r="H12" s="267"/>
      <c r="I12" s="268"/>
      <c r="J12" s="211" t="s">
        <v>339</v>
      </c>
    </row>
    <row r="13" spans="1:16" ht="7.5" customHeight="1" thickBot="1">
      <c r="A13" s="44"/>
      <c r="B13" s="174"/>
      <c r="C13" s="46"/>
      <c r="D13" s="46"/>
      <c r="E13" s="46"/>
      <c r="F13" s="46"/>
      <c r="G13" s="46"/>
      <c r="H13" s="46"/>
      <c r="I13" s="46"/>
      <c r="J13" s="137"/>
    </row>
    <row r="14" spans="1:16" ht="17.25" customHeight="1" thickBot="1">
      <c r="A14" s="109" t="s">
        <v>129</v>
      </c>
      <c r="B14" s="173" t="s">
        <v>145</v>
      </c>
      <c r="C14" s="266" t="s">
        <v>181</v>
      </c>
      <c r="D14" s="267"/>
      <c r="E14" s="267"/>
      <c r="F14" s="267"/>
      <c r="G14" s="267"/>
      <c r="H14" s="267"/>
      <c r="I14" s="268"/>
      <c r="J14" s="137" t="s">
        <v>181</v>
      </c>
    </row>
    <row r="15" spans="1:16" ht="7.5" customHeight="1" thickBot="1">
      <c r="A15" s="44"/>
      <c r="B15" s="174"/>
      <c r="C15" s="45"/>
      <c r="D15" s="45"/>
      <c r="E15" s="45"/>
      <c r="F15" s="45"/>
      <c r="G15" s="45"/>
      <c r="H15" s="45"/>
      <c r="I15" s="45"/>
      <c r="J15" s="137"/>
    </row>
    <row r="16" spans="1:16" ht="17.25" customHeight="1" thickBot="1">
      <c r="A16" s="109" t="s">
        <v>129</v>
      </c>
      <c r="B16" s="173" t="s">
        <v>197</v>
      </c>
      <c r="C16" s="266" t="s">
        <v>182</v>
      </c>
      <c r="D16" s="267"/>
      <c r="E16" s="267"/>
      <c r="F16" s="267"/>
      <c r="G16" s="267"/>
      <c r="H16" s="267"/>
      <c r="I16" s="268"/>
      <c r="J16" s="137" t="s">
        <v>182</v>
      </c>
      <c r="L16" s="278" t="s">
        <v>198</v>
      </c>
      <c r="M16" s="278"/>
      <c r="N16" s="278"/>
      <c r="O16" s="278"/>
      <c r="P16" s="278"/>
    </row>
    <row r="17" spans="1:16" ht="7.5" customHeight="1" thickBot="1">
      <c r="A17" s="44"/>
      <c r="B17" s="174"/>
      <c r="C17" s="45"/>
      <c r="D17" s="45"/>
      <c r="E17" s="45"/>
      <c r="F17" s="45"/>
      <c r="G17" s="45"/>
      <c r="H17" s="45"/>
      <c r="I17" s="45"/>
      <c r="J17" s="137"/>
      <c r="L17" s="278"/>
      <c r="M17" s="278"/>
      <c r="N17" s="278"/>
      <c r="O17" s="278"/>
      <c r="P17" s="278"/>
    </row>
    <row r="18" spans="1:16" ht="17.25" customHeight="1" thickBot="1">
      <c r="A18" s="109" t="s">
        <v>129</v>
      </c>
      <c r="B18" s="173" t="s">
        <v>146</v>
      </c>
      <c r="C18" s="266" t="s">
        <v>406</v>
      </c>
      <c r="D18" s="267"/>
      <c r="E18" s="267"/>
      <c r="F18" s="267"/>
      <c r="G18" s="267"/>
      <c r="H18" s="267"/>
      <c r="I18" s="268"/>
      <c r="J18" s="137" t="s">
        <v>183</v>
      </c>
      <c r="L18" s="278"/>
      <c r="M18" s="278"/>
      <c r="N18" s="278"/>
      <c r="O18" s="278"/>
      <c r="P18" s="278"/>
    </row>
    <row r="19" spans="1:16" ht="7.5" customHeight="1">
      <c r="A19" s="109"/>
      <c r="B19" s="164"/>
      <c r="C19" s="113"/>
      <c r="D19" s="113"/>
      <c r="E19" s="113"/>
      <c r="F19" s="113"/>
      <c r="G19" s="113"/>
      <c r="H19" s="113"/>
      <c r="I19" s="113"/>
      <c r="J19" s="131"/>
      <c r="L19" s="278"/>
      <c r="M19" s="278"/>
      <c r="N19" s="278"/>
      <c r="O19" s="278"/>
      <c r="P19" s="278"/>
    </row>
    <row r="20" spans="1:16" ht="17.25" customHeight="1">
      <c r="A20" s="279" t="s">
        <v>142</v>
      </c>
      <c r="B20" s="280"/>
      <c r="C20" s="166"/>
      <c r="D20" s="166"/>
      <c r="E20" s="166"/>
      <c r="F20" s="166"/>
      <c r="G20" s="166"/>
      <c r="H20" s="166"/>
      <c r="I20" s="166"/>
      <c r="J20" s="138"/>
      <c r="L20" s="278"/>
      <c r="M20" s="278"/>
      <c r="N20" s="278"/>
      <c r="O20" s="278"/>
      <c r="P20" s="278"/>
    </row>
    <row r="21" spans="1:16" ht="7.5" customHeight="1" thickBot="1">
      <c r="A21" s="109"/>
      <c r="B21" s="164"/>
      <c r="C21" s="113"/>
      <c r="D21" s="113"/>
      <c r="E21" s="113"/>
      <c r="F21" s="113"/>
      <c r="G21" s="113"/>
      <c r="H21" s="113"/>
      <c r="I21" s="113"/>
      <c r="J21" s="131"/>
    </row>
    <row r="22" spans="1:16" ht="17.25" customHeight="1" thickBot="1">
      <c r="A22" s="109"/>
      <c r="B22" s="126" t="s">
        <v>63</v>
      </c>
      <c r="C22" s="286" t="s">
        <v>47</v>
      </c>
      <c r="D22" s="286"/>
      <c r="E22" s="287">
        <v>0</v>
      </c>
      <c r="F22" s="288"/>
      <c r="G22" s="286" t="s">
        <v>46</v>
      </c>
      <c r="H22" s="286"/>
      <c r="I22" s="145">
        <v>0</v>
      </c>
      <c r="J22" s="137" t="s">
        <v>157</v>
      </c>
      <c r="L22" s="278" t="s">
        <v>85</v>
      </c>
      <c r="M22" s="311"/>
      <c r="N22" s="311"/>
      <c r="O22" s="311"/>
      <c r="P22" s="311"/>
    </row>
    <row r="23" spans="1:16" ht="7.5" customHeight="1" thickBot="1">
      <c r="A23" s="109"/>
      <c r="B23" s="126"/>
      <c r="C23" s="113"/>
      <c r="D23" s="113"/>
      <c r="E23" s="113"/>
      <c r="F23" s="113"/>
      <c r="G23" s="113"/>
      <c r="H23" s="113"/>
      <c r="I23" s="113"/>
      <c r="J23" s="137"/>
      <c r="L23" s="311"/>
      <c r="M23" s="311"/>
      <c r="N23" s="311"/>
      <c r="O23" s="311"/>
      <c r="P23" s="311"/>
    </row>
    <row r="24" spans="1:16" ht="17.25" customHeight="1" thickBot="1">
      <c r="A24" s="109"/>
      <c r="B24" s="126" t="s">
        <v>50</v>
      </c>
      <c r="C24" s="286" t="s">
        <v>47</v>
      </c>
      <c r="D24" s="286"/>
      <c r="E24" s="287">
        <v>0</v>
      </c>
      <c r="F24" s="288"/>
      <c r="G24" s="286" t="s">
        <v>46</v>
      </c>
      <c r="H24" s="286"/>
      <c r="I24" s="145">
        <v>0</v>
      </c>
      <c r="J24" s="137" t="s">
        <v>158</v>
      </c>
      <c r="L24" s="311"/>
      <c r="M24" s="311"/>
      <c r="N24" s="311"/>
      <c r="O24" s="311"/>
      <c r="P24" s="311"/>
    </row>
    <row r="25" spans="1:16" ht="7.5" customHeight="1" thickBot="1">
      <c r="A25" s="109"/>
      <c r="B25" s="126"/>
      <c r="C25" s="113"/>
      <c r="D25" s="113"/>
      <c r="E25" s="113"/>
      <c r="F25" s="113"/>
      <c r="G25" s="113"/>
      <c r="H25" s="113"/>
      <c r="I25" s="113"/>
      <c r="J25" s="137"/>
      <c r="L25" s="311"/>
      <c r="M25" s="311"/>
      <c r="N25" s="311"/>
      <c r="O25" s="311"/>
      <c r="P25" s="311"/>
    </row>
    <row r="26" spans="1:16" ht="17.25" customHeight="1" thickBot="1">
      <c r="A26" s="109"/>
      <c r="B26" s="126" t="s">
        <v>45</v>
      </c>
      <c r="C26" s="104" t="s">
        <v>84</v>
      </c>
      <c r="D26" s="112"/>
      <c r="E26" s="105"/>
      <c r="F26" s="105"/>
      <c r="G26" s="312"/>
      <c r="H26" s="313"/>
      <c r="I26" s="314"/>
      <c r="J26" s="137" t="s">
        <v>124</v>
      </c>
      <c r="L26" s="311"/>
      <c r="M26" s="311"/>
      <c r="N26" s="311"/>
      <c r="O26" s="311"/>
      <c r="P26" s="311"/>
    </row>
    <row r="27" spans="1:16" ht="7.5" customHeight="1" thickBot="1">
      <c r="A27" s="109"/>
      <c r="B27" s="164"/>
      <c r="C27" s="112"/>
      <c r="D27" s="112"/>
      <c r="E27" s="105"/>
      <c r="F27" s="105"/>
      <c r="G27" s="112"/>
      <c r="H27" s="112"/>
      <c r="I27" s="106"/>
      <c r="J27" s="137"/>
      <c r="L27" s="311"/>
      <c r="M27" s="311"/>
      <c r="N27" s="311"/>
      <c r="O27" s="311"/>
      <c r="P27" s="311"/>
    </row>
    <row r="28" spans="1:16" ht="17.25" customHeight="1" thickBot="1">
      <c r="A28" s="109"/>
      <c r="B28" s="164"/>
      <c r="C28" s="286" t="s">
        <v>47</v>
      </c>
      <c r="D28" s="286"/>
      <c r="E28" s="287">
        <f>IF(G26="平日と同じ","-",0)</f>
        <v>0</v>
      </c>
      <c r="F28" s="288"/>
      <c r="G28" s="286" t="s">
        <v>46</v>
      </c>
      <c r="H28" s="286"/>
      <c r="I28" s="149">
        <f>IF(G26="平日と同じ","-",0)</f>
        <v>0</v>
      </c>
      <c r="J28" s="137" t="s">
        <v>157</v>
      </c>
      <c r="L28" s="311"/>
      <c r="M28" s="311"/>
      <c r="N28" s="311"/>
      <c r="O28" s="311"/>
      <c r="P28" s="311"/>
    </row>
    <row r="29" spans="1:16" ht="7.5" customHeight="1">
      <c r="A29" s="43"/>
      <c r="B29" s="34"/>
      <c r="C29" s="36"/>
      <c r="D29" s="36"/>
      <c r="E29" s="36"/>
      <c r="F29" s="36"/>
      <c r="G29" s="36"/>
      <c r="H29" s="36"/>
      <c r="I29" s="36"/>
      <c r="J29" s="132"/>
    </row>
    <row r="30" spans="1:16" ht="17.25" customHeight="1">
      <c r="A30" s="310" t="s">
        <v>234</v>
      </c>
      <c r="B30" s="309"/>
      <c r="C30" s="55"/>
      <c r="D30" s="55"/>
      <c r="E30" s="55"/>
      <c r="F30" s="55"/>
      <c r="G30" s="55"/>
      <c r="H30" s="55"/>
      <c r="I30" s="55"/>
      <c r="J30" s="198"/>
      <c r="L30" s="278"/>
      <c r="M30" s="278"/>
      <c r="N30" s="278"/>
      <c r="O30" s="278"/>
      <c r="P30" s="278"/>
    </row>
    <row r="31" spans="1:16" ht="7.5" customHeight="1" thickBot="1">
      <c r="A31" s="199"/>
      <c r="B31" s="37"/>
      <c r="C31" s="37"/>
      <c r="D31" s="37"/>
      <c r="E31" s="37"/>
      <c r="F31" s="37"/>
      <c r="G31" s="37"/>
      <c r="H31" s="37"/>
      <c r="I31" s="37"/>
      <c r="J31" s="200"/>
      <c r="L31" s="278"/>
      <c r="M31" s="278"/>
      <c r="N31" s="278"/>
      <c r="O31" s="278"/>
      <c r="P31" s="278"/>
    </row>
    <row r="32" spans="1:16" ht="17.25" customHeight="1" thickBot="1">
      <c r="A32" s="199"/>
      <c r="B32" s="142" t="s">
        <v>235</v>
      </c>
      <c r="C32" s="266" t="s">
        <v>332</v>
      </c>
      <c r="D32" s="267"/>
      <c r="E32" s="267"/>
      <c r="F32" s="267"/>
      <c r="G32" s="267"/>
      <c r="H32" s="267"/>
      <c r="I32" s="268"/>
      <c r="J32" s="201" t="s">
        <v>338</v>
      </c>
      <c r="L32" s="278"/>
      <c r="M32" s="278"/>
      <c r="N32" s="278"/>
      <c r="O32" s="278"/>
      <c r="P32" s="278"/>
    </row>
    <row r="33" spans="1:16" ht="7.5" customHeight="1" thickBot="1">
      <c r="A33" s="199"/>
      <c r="B33" s="142"/>
      <c r="C33" s="54"/>
      <c r="D33" s="54"/>
      <c r="E33" s="54"/>
      <c r="F33" s="54"/>
      <c r="G33" s="54"/>
      <c r="H33" s="54"/>
      <c r="I33" s="54"/>
      <c r="J33" s="201"/>
      <c r="L33" s="278"/>
      <c r="M33" s="278"/>
      <c r="N33" s="278"/>
      <c r="O33" s="278"/>
      <c r="P33" s="278"/>
    </row>
    <row r="34" spans="1:16" ht="17.25" customHeight="1" thickBot="1">
      <c r="A34" s="199"/>
      <c r="B34" s="142" t="s">
        <v>236</v>
      </c>
      <c r="C34" s="266" t="s">
        <v>333</v>
      </c>
      <c r="D34" s="267"/>
      <c r="E34" s="267"/>
      <c r="F34" s="267"/>
      <c r="G34" s="267"/>
      <c r="H34" s="267"/>
      <c r="I34" s="268"/>
      <c r="J34" s="201"/>
      <c r="L34" s="278"/>
      <c r="M34" s="278"/>
      <c r="N34" s="278"/>
      <c r="O34" s="278"/>
      <c r="P34" s="278"/>
    </row>
    <row r="35" spans="1:16" ht="7.5" customHeight="1" thickBot="1">
      <c r="A35" s="199"/>
      <c r="B35" s="142"/>
      <c r="C35" s="54"/>
      <c r="D35" s="54"/>
      <c r="E35" s="54"/>
      <c r="F35" s="54"/>
      <c r="G35" s="54"/>
      <c r="H35" s="54"/>
      <c r="I35" s="54"/>
      <c r="J35" s="201"/>
      <c r="L35" s="278"/>
      <c r="M35" s="278"/>
      <c r="N35" s="278"/>
      <c r="O35" s="278"/>
      <c r="P35" s="278"/>
    </row>
    <row r="36" spans="1:16" ht="17.25" customHeight="1" thickBot="1">
      <c r="A36" s="199"/>
      <c r="B36" s="142" t="s">
        <v>237</v>
      </c>
      <c r="C36" s="266" t="s">
        <v>334</v>
      </c>
      <c r="D36" s="267"/>
      <c r="E36" s="267"/>
      <c r="F36" s="267"/>
      <c r="G36" s="267"/>
      <c r="H36" s="267"/>
      <c r="I36" s="268"/>
      <c r="J36" s="201"/>
    </row>
    <row r="37" spans="1:16" ht="7.5" customHeight="1" thickBot="1">
      <c r="A37" s="199"/>
      <c r="B37" s="142"/>
      <c r="C37" s="54"/>
      <c r="D37" s="54"/>
      <c r="E37" s="54"/>
      <c r="F37" s="54"/>
      <c r="G37" s="54"/>
      <c r="H37" s="54"/>
      <c r="I37" s="54"/>
      <c r="J37" s="201"/>
    </row>
    <row r="38" spans="1:16" ht="17.25" customHeight="1" thickBot="1">
      <c r="A38" s="199"/>
      <c r="B38" s="142" t="s">
        <v>238</v>
      </c>
      <c r="C38" s="266" t="s">
        <v>333</v>
      </c>
      <c r="D38" s="267"/>
      <c r="E38" s="267"/>
      <c r="F38" s="267"/>
      <c r="G38" s="267"/>
      <c r="H38" s="267"/>
      <c r="I38" s="268"/>
      <c r="J38" s="201"/>
      <c r="L38" s="278" t="s">
        <v>405</v>
      </c>
      <c r="M38" s="278"/>
      <c r="N38" s="278"/>
      <c r="O38" s="278"/>
      <c r="P38" s="278"/>
    </row>
    <row r="39" spans="1:16" ht="7.5" customHeight="1" thickBot="1">
      <c r="A39" s="199"/>
      <c r="B39" s="142"/>
      <c r="C39" s="54"/>
      <c r="D39" s="54"/>
      <c r="E39" s="54"/>
      <c r="F39" s="54"/>
      <c r="G39" s="54"/>
      <c r="H39" s="54"/>
      <c r="I39" s="54"/>
      <c r="J39" s="201"/>
      <c r="L39" s="278"/>
      <c r="M39" s="278"/>
      <c r="N39" s="278"/>
      <c r="O39" s="278"/>
      <c r="P39" s="278"/>
    </row>
    <row r="40" spans="1:16" ht="17.25" customHeight="1" thickBot="1">
      <c r="A40" s="199"/>
      <c r="B40" s="142" t="s">
        <v>237</v>
      </c>
      <c r="C40" s="266" t="s">
        <v>334</v>
      </c>
      <c r="D40" s="267"/>
      <c r="E40" s="267"/>
      <c r="F40" s="267"/>
      <c r="G40" s="267"/>
      <c r="H40" s="267"/>
      <c r="I40" s="268"/>
      <c r="J40" s="201"/>
      <c r="L40" s="278"/>
      <c r="M40" s="278"/>
      <c r="N40" s="278"/>
      <c r="O40" s="278"/>
      <c r="P40" s="278"/>
    </row>
    <row r="41" spans="1:16" ht="7.5" customHeight="1" thickBot="1">
      <c r="A41" s="199"/>
      <c r="B41" s="142"/>
      <c r="C41" s="54"/>
      <c r="D41" s="54"/>
      <c r="E41" s="54"/>
      <c r="F41" s="54"/>
      <c r="G41" s="54"/>
      <c r="H41" s="54"/>
      <c r="I41" s="54"/>
      <c r="J41" s="201"/>
      <c r="L41" s="278"/>
      <c r="M41" s="278"/>
      <c r="N41" s="278"/>
      <c r="O41" s="278"/>
      <c r="P41" s="278"/>
    </row>
    <row r="42" spans="1:16" ht="17.25" customHeight="1" thickBot="1">
      <c r="A42" s="199"/>
      <c r="B42" s="142" t="s">
        <v>239</v>
      </c>
      <c r="C42" s="266" t="s">
        <v>333</v>
      </c>
      <c r="D42" s="267"/>
      <c r="E42" s="267"/>
      <c r="F42" s="267"/>
      <c r="G42" s="267"/>
      <c r="H42" s="267"/>
      <c r="I42" s="268"/>
      <c r="J42" s="201"/>
      <c r="L42" s="278"/>
      <c r="M42" s="278"/>
      <c r="N42" s="278"/>
      <c r="O42" s="278"/>
      <c r="P42" s="278"/>
    </row>
    <row r="43" spans="1:16" ht="7.5" customHeight="1" thickBot="1">
      <c r="A43" s="199"/>
      <c r="B43" s="142"/>
      <c r="C43" s="54"/>
      <c r="D43" s="54"/>
      <c r="E43" s="54"/>
      <c r="F43" s="54"/>
      <c r="G43" s="54"/>
      <c r="H43" s="54"/>
      <c r="I43" s="54"/>
      <c r="J43" s="201"/>
      <c r="L43" s="278"/>
      <c r="M43" s="278"/>
      <c r="N43" s="278"/>
      <c r="O43" s="278"/>
      <c r="P43" s="278"/>
    </row>
    <row r="44" spans="1:16" ht="17.25" customHeight="1" thickBot="1">
      <c r="A44" s="199"/>
      <c r="B44" s="142" t="s">
        <v>237</v>
      </c>
      <c r="C44" s="266" t="s">
        <v>334</v>
      </c>
      <c r="D44" s="267"/>
      <c r="E44" s="267"/>
      <c r="F44" s="267"/>
      <c r="G44" s="267"/>
      <c r="H44" s="267"/>
      <c r="I44" s="268"/>
      <c r="J44" s="201"/>
      <c r="L44" s="278"/>
      <c r="M44" s="278"/>
      <c r="N44" s="278"/>
      <c r="O44" s="278"/>
      <c r="P44" s="278"/>
    </row>
    <row r="45" spans="1:16" ht="7.5" customHeight="1">
      <c r="A45" s="199"/>
      <c r="B45" s="142"/>
      <c r="C45" s="54"/>
      <c r="D45" s="54"/>
      <c r="E45" s="54"/>
      <c r="F45" s="54"/>
      <c r="G45" s="54"/>
      <c r="H45" s="54"/>
      <c r="I45" s="54"/>
      <c r="J45" s="201"/>
      <c r="L45" s="278"/>
      <c r="M45" s="278"/>
      <c r="N45" s="278"/>
      <c r="O45" s="278"/>
      <c r="P45" s="278"/>
    </row>
    <row r="46" spans="1:16" ht="17.25" customHeight="1">
      <c r="A46" s="310" t="s">
        <v>240</v>
      </c>
      <c r="B46" s="309"/>
      <c r="C46" s="55"/>
      <c r="D46" s="55"/>
      <c r="E46" s="55"/>
      <c r="F46" s="55"/>
      <c r="G46" s="55"/>
      <c r="H46" s="55"/>
      <c r="I46" s="55"/>
      <c r="J46" s="198"/>
      <c r="L46" s="278"/>
      <c r="M46" s="278"/>
      <c r="N46" s="278"/>
      <c r="O46" s="278"/>
      <c r="P46" s="278"/>
    </row>
    <row r="47" spans="1:16" ht="7.5" customHeight="1" thickBot="1">
      <c r="A47" s="199"/>
      <c r="B47" s="142"/>
      <c r="C47" s="54"/>
      <c r="D47" s="54"/>
      <c r="E47" s="54"/>
      <c r="F47" s="54"/>
      <c r="G47" s="54"/>
      <c r="H47" s="54"/>
      <c r="I47" s="54"/>
      <c r="J47" s="201"/>
      <c r="L47" s="278"/>
      <c r="M47" s="278"/>
      <c r="N47" s="278"/>
      <c r="O47" s="278"/>
      <c r="P47" s="278"/>
    </row>
    <row r="48" spans="1:16" ht="17.25" customHeight="1" thickBot="1">
      <c r="A48" s="199"/>
      <c r="B48" s="142" t="s">
        <v>235</v>
      </c>
      <c r="C48" s="266" t="s">
        <v>332</v>
      </c>
      <c r="D48" s="267"/>
      <c r="E48" s="267"/>
      <c r="F48" s="267"/>
      <c r="G48" s="267"/>
      <c r="H48" s="267"/>
      <c r="I48" s="268"/>
      <c r="J48" s="201"/>
      <c r="O48" s="180"/>
      <c r="P48" s="180"/>
    </row>
    <row r="49" spans="1:16" ht="7.5" customHeight="1" thickBot="1">
      <c r="A49" s="199"/>
      <c r="B49" s="142"/>
      <c r="C49" s="54"/>
      <c r="D49" s="54"/>
      <c r="E49" s="54"/>
      <c r="F49" s="54"/>
      <c r="G49" s="54"/>
      <c r="H49" s="54"/>
      <c r="I49" s="54"/>
      <c r="J49" s="201"/>
      <c r="O49" s="180"/>
      <c r="P49" s="180"/>
    </row>
    <row r="50" spans="1:16" ht="17.25" customHeight="1" thickBot="1">
      <c r="A50" s="199"/>
      <c r="B50" s="142" t="s">
        <v>236</v>
      </c>
      <c r="C50" s="266" t="s">
        <v>333</v>
      </c>
      <c r="D50" s="267"/>
      <c r="E50" s="267"/>
      <c r="F50" s="267"/>
      <c r="G50" s="267"/>
      <c r="H50" s="267"/>
      <c r="I50" s="268"/>
      <c r="J50" s="201"/>
      <c r="O50" s="180"/>
      <c r="P50" s="180"/>
    </row>
    <row r="51" spans="1:16" ht="7.5" customHeight="1" thickBot="1">
      <c r="A51" s="199"/>
      <c r="B51" s="142"/>
      <c r="C51" s="54"/>
      <c r="D51" s="54"/>
      <c r="E51" s="54"/>
      <c r="F51" s="54"/>
      <c r="G51" s="54"/>
      <c r="H51" s="54"/>
      <c r="I51" s="54"/>
      <c r="J51" s="201"/>
      <c r="O51" s="180"/>
      <c r="P51" s="180"/>
    </row>
    <row r="52" spans="1:16" ht="17.25" customHeight="1" thickBot="1">
      <c r="A52" s="199"/>
      <c r="B52" s="142" t="s">
        <v>237</v>
      </c>
      <c r="C52" s="266" t="s">
        <v>334</v>
      </c>
      <c r="D52" s="267"/>
      <c r="E52" s="267"/>
      <c r="F52" s="267"/>
      <c r="G52" s="267"/>
      <c r="H52" s="267"/>
      <c r="I52" s="268"/>
      <c r="J52" s="201"/>
    </row>
    <row r="53" spans="1:16" ht="7.5" customHeight="1" thickBot="1">
      <c r="A53" s="199"/>
      <c r="B53" s="142"/>
      <c r="C53" s="54"/>
      <c r="D53" s="54"/>
      <c r="E53" s="54"/>
      <c r="F53" s="54"/>
      <c r="G53" s="54"/>
      <c r="H53" s="54"/>
      <c r="I53" s="54"/>
      <c r="J53" s="201"/>
    </row>
    <row r="54" spans="1:16" ht="17.25" customHeight="1" thickBot="1">
      <c r="A54" s="199"/>
      <c r="B54" s="142" t="s">
        <v>238</v>
      </c>
      <c r="C54" s="266" t="s">
        <v>333</v>
      </c>
      <c r="D54" s="267"/>
      <c r="E54" s="267"/>
      <c r="F54" s="267"/>
      <c r="G54" s="267"/>
      <c r="H54" s="267"/>
      <c r="I54" s="268"/>
      <c r="J54" s="201"/>
      <c r="O54" s="180"/>
      <c r="P54" s="180"/>
    </row>
    <row r="55" spans="1:16" ht="7.5" customHeight="1" thickBot="1">
      <c r="A55" s="199"/>
      <c r="B55" s="142"/>
      <c r="C55" s="54"/>
      <c r="D55" s="54"/>
      <c r="E55" s="54"/>
      <c r="F55" s="54"/>
      <c r="G55" s="54"/>
      <c r="H55" s="54"/>
      <c r="I55" s="54"/>
      <c r="J55" s="201"/>
      <c r="O55" s="180"/>
      <c r="P55" s="180"/>
    </row>
    <row r="56" spans="1:16" ht="17.25" customHeight="1" thickBot="1">
      <c r="A56" s="199"/>
      <c r="B56" s="142" t="s">
        <v>237</v>
      </c>
      <c r="C56" s="266" t="s">
        <v>334</v>
      </c>
      <c r="D56" s="267"/>
      <c r="E56" s="267"/>
      <c r="F56" s="267"/>
      <c r="G56" s="267"/>
      <c r="H56" s="267"/>
      <c r="I56" s="268"/>
      <c r="J56" s="201"/>
      <c r="O56" s="180"/>
      <c r="P56" s="180"/>
    </row>
    <row r="57" spans="1:16" ht="7.5" customHeight="1" thickBot="1">
      <c r="A57" s="199"/>
      <c r="B57" s="142"/>
      <c r="C57" s="54"/>
      <c r="D57" s="54"/>
      <c r="E57" s="54"/>
      <c r="F57" s="54"/>
      <c r="G57" s="54"/>
      <c r="H57" s="54"/>
      <c r="I57" s="54"/>
      <c r="J57" s="201"/>
      <c r="O57" s="180"/>
      <c r="P57" s="180"/>
    </row>
    <row r="58" spans="1:16" ht="17.25" customHeight="1" thickBot="1">
      <c r="A58" s="199"/>
      <c r="B58" s="142" t="s">
        <v>239</v>
      </c>
      <c r="C58" s="266" t="s">
        <v>333</v>
      </c>
      <c r="D58" s="267"/>
      <c r="E58" s="267"/>
      <c r="F58" s="267"/>
      <c r="G58" s="267"/>
      <c r="H58" s="267"/>
      <c r="I58" s="268"/>
      <c r="J58" s="201"/>
      <c r="O58" s="180"/>
      <c r="P58" s="180"/>
    </row>
    <row r="59" spans="1:16" ht="7.5" customHeight="1" thickBot="1">
      <c r="A59" s="199"/>
      <c r="B59" s="142"/>
      <c r="C59" s="54"/>
      <c r="D59" s="54"/>
      <c r="E59" s="54"/>
      <c r="F59" s="54"/>
      <c r="G59" s="54"/>
      <c r="H59" s="54"/>
      <c r="I59" s="54"/>
      <c r="J59" s="201"/>
      <c r="O59" s="180"/>
      <c r="P59" s="180"/>
    </row>
    <row r="60" spans="1:16" ht="17.25" customHeight="1" thickBot="1">
      <c r="A60" s="199"/>
      <c r="B60" s="142" t="s">
        <v>237</v>
      </c>
      <c r="C60" s="266" t="s">
        <v>335</v>
      </c>
      <c r="D60" s="267"/>
      <c r="E60" s="267"/>
      <c r="F60" s="267"/>
      <c r="G60" s="267"/>
      <c r="H60" s="267"/>
      <c r="I60" s="268"/>
      <c r="J60" s="201"/>
      <c r="O60" s="180"/>
      <c r="P60" s="180"/>
    </row>
    <row r="61" spans="1:16" ht="7.5" customHeight="1" thickBot="1">
      <c r="A61" s="202"/>
      <c r="B61" s="203"/>
      <c r="C61" s="204"/>
      <c r="D61" s="204"/>
      <c r="E61" s="204"/>
      <c r="F61" s="204"/>
      <c r="G61" s="204"/>
      <c r="H61" s="204"/>
      <c r="I61" s="204"/>
      <c r="J61" s="205"/>
    </row>
    <row r="62" spans="1:16" ht="17.25" customHeight="1">
      <c r="A62" s="291" t="s">
        <v>29</v>
      </c>
      <c r="B62" s="271"/>
      <c r="C62" s="165"/>
      <c r="D62" s="165"/>
      <c r="E62" s="165"/>
      <c r="F62" s="165"/>
      <c r="G62" s="165"/>
      <c r="H62" s="165"/>
      <c r="I62" s="165"/>
      <c r="J62" s="133"/>
      <c r="L62" s="278" t="s">
        <v>199</v>
      </c>
      <c r="M62" s="278"/>
      <c r="N62" s="278"/>
      <c r="O62" s="278"/>
      <c r="P62" s="278"/>
    </row>
    <row r="63" spans="1:16" ht="17.25" customHeight="1">
      <c r="A63" s="308" t="s">
        <v>141</v>
      </c>
      <c r="B63" s="309"/>
      <c r="C63" s="55"/>
      <c r="D63" s="55"/>
      <c r="E63" s="55"/>
      <c r="F63" s="55"/>
      <c r="G63" s="55"/>
      <c r="H63" s="55"/>
      <c r="I63" s="55"/>
      <c r="J63" s="134"/>
      <c r="L63" s="278"/>
      <c r="M63" s="278"/>
      <c r="N63" s="278"/>
      <c r="O63" s="278"/>
      <c r="P63" s="278"/>
    </row>
    <row r="64" spans="1:16" ht="7.5" customHeight="1" thickBot="1">
      <c r="A64" s="53"/>
      <c r="B64" s="37"/>
      <c r="C64" s="37"/>
      <c r="D64" s="37"/>
      <c r="E64" s="37"/>
      <c r="F64" s="37"/>
      <c r="G64" s="37"/>
      <c r="H64" s="37"/>
      <c r="I64" s="37"/>
      <c r="J64" s="135"/>
      <c r="L64" s="278"/>
      <c r="M64" s="278"/>
      <c r="N64" s="278"/>
      <c r="O64" s="278"/>
      <c r="P64" s="278"/>
    </row>
    <row r="65" spans="1:16" ht="17.25" customHeight="1" thickBot="1">
      <c r="A65" s="53"/>
      <c r="B65" s="175" t="s">
        <v>33</v>
      </c>
      <c r="C65" s="266" t="s">
        <v>187</v>
      </c>
      <c r="D65" s="267"/>
      <c r="E65" s="267"/>
      <c r="F65" s="267"/>
      <c r="G65" s="267"/>
      <c r="H65" s="267"/>
      <c r="I65" s="268"/>
      <c r="J65" s="167" t="s">
        <v>184</v>
      </c>
      <c r="L65" s="278"/>
      <c r="M65" s="278"/>
      <c r="N65" s="278"/>
      <c r="O65" s="278"/>
      <c r="P65" s="278"/>
    </row>
    <row r="66" spans="1:16" ht="7.5" customHeight="1" thickBot="1">
      <c r="A66" s="53"/>
      <c r="B66" s="175"/>
      <c r="C66" s="54"/>
      <c r="D66" s="54"/>
      <c r="E66" s="54"/>
      <c r="F66" s="54"/>
      <c r="G66" s="54"/>
      <c r="H66" s="54"/>
      <c r="I66" s="54"/>
      <c r="J66" s="167"/>
      <c r="L66" s="278"/>
      <c r="M66" s="278"/>
      <c r="N66" s="278"/>
      <c r="O66" s="278"/>
      <c r="P66" s="278"/>
    </row>
    <row r="67" spans="1:16" ht="17.25" customHeight="1" thickBot="1">
      <c r="A67" s="53"/>
      <c r="B67" s="175" t="s">
        <v>34</v>
      </c>
      <c r="C67" s="266" t="s">
        <v>185</v>
      </c>
      <c r="D67" s="267"/>
      <c r="E67" s="267"/>
      <c r="F67" s="267"/>
      <c r="G67" s="267"/>
      <c r="H67" s="267"/>
      <c r="I67" s="268"/>
      <c r="J67" s="167" t="s">
        <v>186</v>
      </c>
      <c r="L67" s="278"/>
      <c r="M67" s="278"/>
      <c r="N67" s="278"/>
      <c r="O67" s="278"/>
      <c r="P67" s="278"/>
    </row>
    <row r="68" spans="1:16" ht="7.5" customHeight="1">
      <c r="A68" s="53"/>
      <c r="B68" s="142"/>
      <c r="C68" s="54"/>
      <c r="D68" s="54"/>
      <c r="E68" s="54"/>
      <c r="F68" s="54"/>
      <c r="G68" s="54"/>
      <c r="H68" s="54"/>
      <c r="I68" s="54"/>
      <c r="J68" s="136"/>
      <c r="L68" s="278"/>
      <c r="M68" s="278"/>
      <c r="N68" s="278"/>
      <c r="O68" s="278"/>
      <c r="P68" s="278"/>
    </row>
    <row r="69" spans="1:16" ht="17.25" customHeight="1">
      <c r="A69" s="308" t="s">
        <v>140</v>
      </c>
      <c r="B69" s="309"/>
      <c r="C69" s="55"/>
      <c r="D69" s="55"/>
      <c r="E69" s="55"/>
      <c r="F69" s="55"/>
      <c r="G69" s="55"/>
      <c r="H69" s="55"/>
      <c r="I69" s="55"/>
      <c r="J69" s="134"/>
      <c r="L69" s="278"/>
      <c r="M69" s="278"/>
      <c r="N69" s="278"/>
      <c r="O69" s="278"/>
      <c r="P69" s="278"/>
    </row>
    <row r="70" spans="1:16" ht="7.5" customHeight="1" thickBot="1">
      <c r="A70" s="53"/>
      <c r="B70" s="142"/>
      <c r="C70" s="54"/>
      <c r="D70" s="54"/>
      <c r="E70" s="54"/>
      <c r="F70" s="54"/>
      <c r="G70" s="54"/>
      <c r="H70" s="54"/>
      <c r="I70" s="54"/>
      <c r="J70" s="136"/>
    </row>
    <row r="71" spans="1:16" ht="17.25" customHeight="1" thickBot="1">
      <c r="A71" s="53"/>
      <c r="B71" s="142" t="s">
        <v>33</v>
      </c>
      <c r="C71" s="266" t="s">
        <v>189</v>
      </c>
      <c r="D71" s="267"/>
      <c r="E71" s="267"/>
      <c r="F71" s="267"/>
      <c r="G71" s="267"/>
      <c r="H71" s="267"/>
      <c r="I71" s="268"/>
      <c r="J71" s="167" t="s">
        <v>188</v>
      </c>
    </row>
    <row r="72" spans="1:16" ht="7.5" customHeight="1" thickBot="1">
      <c r="A72" s="53"/>
      <c r="B72" s="142"/>
      <c r="C72" s="54"/>
      <c r="D72" s="54"/>
      <c r="E72" s="54"/>
      <c r="F72" s="54"/>
      <c r="G72" s="54"/>
      <c r="H72" s="54"/>
      <c r="I72" s="54"/>
      <c r="J72" s="167"/>
    </row>
    <row r="73" spans="1:16" ht="17.25" customHeight="1" thickBot="1">
      <c r="A73" s="53"/>
      <c r="B73" s="142" t="s">
        <v>34</v>
      </c>
      <c r="C73" s="266" t="s">
        <v>190</v>
      </c>
      <c r="D73" s="267"/>
      <c r="E73" s="267"/>
      <c r="F73" s="267"/>
      <c r="G73" s="267"/>
      <c r="H73" s="267"/>
      <c r="I73" s="268"/>
      <c r="J73" s="167" t="s">
        <v>191</v>
      </c>
      <c r="O73" s="278"/>
      <c r="P73" s="278"/>
    </row>
    <row r="74" spans="1:16" ht="7.5" customHeight="1">
      <c r="A74" s="53"/>
      <c r="B74" s="142"/>
      <c r="C74" s="54"/>
      <c r="D74" s="54"/>
      <c r="E74" s="54"/>
      <c r="F74" s="54"/>
      <c r="G74" s="54"/>
      <c r="H74" s="54"/>
      <c r="I74" s="54"/>
      <c r="J74" s="136"/>
      <c r="O74" s="278"/>
      <c r="P74" s="278"/>
    </row>
    <row r="75" spans="1:16" ht="17.25" customHeight="1">
      <c r="A75" s="308" t="s">
        <v>139</v>
      </c>
      <c r="B75" s="309"/>
      <c r="C75" s="55"/>
      <c r="D75" s="55"/>
      <c r="E75" s="55"/>
      <c r="F75" s="55"/>
      <c r="G75" s="55"/>
      <c r="H75" s="55"/>
      <c r="I75" s="55"/>
      <c r="J75" s="134"/>
      <c r="O75" s="278"/>
      <c r="P75" s="278"/>
    </row>
    <row r="76" spans="1:16" ht="7.5" customHeight="1" thickBot="1">
      <c r="A76" s="53"/>
      <c r="B76" s="142"/>
      <c r="C76" s="54"/>
      <c r="D76" s="54"/>
      <c r="E76" s="54"/>
      <c r="F76" s="54"/>
      <c r="G76" s="54"/>
      <c r="H76" s="54"/>
      <c r="I76" s="54"/>
      <c r="J76" s="136"/>
      <c r="O76" s="278"/>
      <c r="P76" s="278"/>
    </row>
    <row r="77" spans="1:16" ht="17.25" customHeight="1" thickBot="1">
      <c r="A77" s="53"/>
      <c r="B77" s="142" t="s">
        <v>33</v>
      </c>
      <c r="C77" s="266"/>
      <c r="D77" s="267"/>
      <c r="E77" s="267"/>
      <c r="F77" s="267"/>
      <c r="G77" s="267"/>
      <c r="H77" s="267"/>
      <c r="I77" s="268"/>
      <c r="J77" s="167" t="s">
        <v>192</v>
      </c>
      <c r="O77" s="278"/>
      <c r="P77" s="278"/>
    </row>
    <row r="78" spans="1:16" ht="7.5" customHeight="1" thickBot="1">
      <c r="A78" s="53"/>
      <c r="B78" s="142"/>
      <c r="C78" s="54"/>
      <c r="D78" s="54"/>
      <c r="E78" s="54"/>
      <c r="F78" s="54"/>
      <c r="G78" s="54"/>
      <c r="H78" s="54"/>
      <c r="I78" s="54"/>
      <c r="J78" s="167"/>
      <c r="L78" s="108"/>
      <c r="O78" s="278"/>
      <c r="P78" s="278"/>
    </row>
    <row r="79" spans="1:16" ht="17.25" customHeight="1" thickBot="1">
      <c r="A79" s="53"/>
      <c r="B79" s="142" t="s">
        <v>34</v>
      </c>
      <c r="C79" s="266"/>
      <c r="D79" s="267"/>
      <c r="E79" s="267"/>
      <c r="F79" s="267"/>
      <c r="G79" s="267"/>
      <c r="H79" s="267"/>
      <c r="I79" s="268"/>
      <c r="J79" s="167" t="s">
        <v>193</v>
      </c>
      <c r="O79" s="278"/>
      <c r="P79" s="278"/>
    </row>
    <row r="80" spans="1:16" ht="7.5" customHeight="1" thickBot="1">
      <c r="A80" s="53"/>
      <c r="B80" s="143"/>
      <c r="C80" s="54"/>
      <c r="D80" s="54"/>
      <c r="E80" s="54"/>
      <c r="F80" s="54"/>
      <c r="G80" s="54"/>
      <c r="H80" s="54"/>
      <c r="I80" s="54"/>
      <c r="J80" s="136"/>
    </row>
    <row r="81" spans="1:16" ht="17.25" customHeight="1">
      <c r="A81" s="273" t="s">
        <v>20</v>
      </c>
      <c r="B81" s="274"/>
      <c r="C81" s="206"/>
      <c r="D81" s="206"/>
      <c r="E81" s="206"/>
      <c r="F81" s="206"/>
      <c r="G81" s="206"/>
      <c r="H81" s="206"/>
      <c r="I81" s="206"/>
      <c r="J81" s="207"/>
    </row>
    <row r="82" spans="1:16" ht="7.5" customHeight="1" thickBot="1">
      <c r="A82" s="208"/>
      <c r="B82" s="38"/>
      <c r="C82" s="38"/>
      <c r="D82" s="38"/>
      <c r="E82" s="38"/>
      <c r="F82" s="38"/>
      <c r="G82" s="38"/>
      <c r="H82" s="38"/>
      <c r="I82" s="38"/>
      <c r="J82" s="209"/>
    </row>
    <row r="83" spans="1:16" ht="17.25" customHeight="1" thickBot="1">
      <c r="A83" s="210" t="s">
        <v>129</v>
      </c>
      <c r="B83" s="180" t="s">
        <v>241</v>
      </c>
      <c r="C83" s="266" t="s">
        <v>373</v>
      </c>
      <c r="D83" s="267"/>
      <c r="E83" s="267"/>
      <c r="F83" s="267"/>
      <c r="G83" s="267"/>
      <c r="H83" s="267"/>
      <c r="I83" s="268"/>
      <c r="J83" s="211" t="s">
        <v>92</v>
      </c>
      <c r="M83" s="182"/>
      <c r="N83" s="182"/>
      <c r="O83" s="182"/>
      <c r="P83" s="182"/>
    </row>
    <row r="84" spans="1:16" ht="7.5" customHeight="1" thickBot="1">
      <c r="A84" s="210"/>
      <c r="B84" s="180"/>
      <c r="C84" s="45"/>
      <c r="D84" s="45"/>
      <c r="E84" s="45"/>
      <c r="F84" s="45"/>
      <c r="G84" s="45"/>
      <c r="H84" s="45"/>
      <c r="I84" s="45"/>
      <c r="J84" s="211"/>
      <c r="L84" s="182"/>
      <c r="M84" s="182"/>
      <c r="N84" s="182"/>
      <c r="O84" s="182"/>
      <c r="P84" s="182"/>
    </row>
    <row r="85" spans="1:16" ht="17.25" customHeight="1" thickBot="1">
      <c r="A85" s="212" t="s">
        <v>129</v>
      </c>
      <c r="B85" s="111" t="s">
        <v>200</v>
      </c>
      <c r="C85" s="275" t="s">
        <v>194</v>
      </c>
      <c r="D85" s="276"/>
      <c r="E85" s="276"/>
      <c r="F85" s="276"/>
      <c r="G85" s="276"/>
      <c r="H85" s="276"/>
      <c r="I85" s="277"/>
      <c r="J85" s="213" t="s">
        <v>194</v>
      </c>
      <c r="L85" s="269"/>
      <c r="M85" s="269"/>
      <c r="N85" s="269"/>
      <c r="O85" s="269"/>
      <c r="P85" s="269"/>
    </row>
    <row r="86" spans="1:16" ht="8.25" customHeight="1" thickBot="1">
      <c r="A86" s="212"/>
      <c r="B86" s="111"/>
      <c r="C86" s="64"/>
      <c r="D86" s="64"/>
      <c r="E86" s="64"/>
      <c r="F86" s="64"/>
      <c r="G86" s="64"/>
      <c r="H86" s="64"/>
      <c r="I86" s="64"/>
      <c r="J86" s="214"/>
      <c r="L86" s="269"/>
      <c r="M86" s="269"/>
      <c r="N86" s="269"/>
      <c r="O86" s="269"/>
      <c r="P86" s="269"/>
    </row>
    <row r="87" spans="1:16" ht="17.25" customHeight="1" thickBot="1">
      <c r="A87" s="212" t="s">
        <v>129</v>
      </c>
      <c r="B87" s="111" t="s">
        <v>202</v>
      </c>
      <c r="C87" s="146" t="s">
        <v>340</v>
      </c>
      <c r="D87" s="64"/>
      <c r="E87" s="64" t="s">
        <v>36</v>
      </c>
      <c r="F87" s="64"/>
      <c r="G87" s="64"/>
      <c r="H87" s="64"/>
      <c r="I87" s="64"/>
      <c r="J87" s="211" t="s">
        <v>125</v>
      </c>
      <c r="L87" s="269"/>
      <c r="M87" s="269"/>
      <c r="N87" s="269"/>
      <c r="O87" s="269"/>
      <c r="P87" s="269"/>
    </row>
    <row r="88" spans="1:16" ht="7.5" customHeight="1" thickBot="1">
      <c r="A88" s="212"/>
      <c r="B88" s="111"/>
      <c r="C88" s="64"/>
      <c r="D88" s="64"/>
      <c r="E88" s="64"/>
      <c r="F88" s="64"/>
      <c r="G88" s="64"/>
      <c r="H88" s="64"/>
      <c r="I88" s="64"/>
      <c r="J88" s="214"/>
      <c r="L88" s="182"/>
      <c r="M88" s="182"/>
      <c r="N88" s="182"/>
      <c r="O88" s="182"/>
      <c r="P88" s="182"/>
    </row>
    <row r="89" spans="1:16" ht="27.75" customHeight="1" thickBot="1">
      <c r="A89" s="210" t="s">
        <v>129</v>
      </c>
      <c r="B89" s="236" t="s">
        <v>341</v>
      </c>
      <c r="C89" s="266"/>
      <c r="D89" s="267"/>
      <c r="E89" s="267"/>
      <c r="F89" s="267"/>
      <c r="G89" s="267"/>
      <c r="H89" s="267"/>
      <c r="I89" s="268"/>
      <c r="J89" s="137" t="s">
        <v>203</v>
      </c>
      <c r="L89" s="182"/>
      <c r="M89" s="182"/>
      <c r="N89" s="182"/>
      <c r="O89" s="182"/>
      <c r="P89" s="182"/>
    </row>
    <row r="90" spans="1:16" ht="7.5" customHeight="1" thickBot="1">
      <c r="A90" s="215"/>
      <c r="B90" s="57"/>
      <c r="C90" s="45"/>
      <c r="D90" s="45"/>
      <c r="E90" s="45"/>
      <c r="F90" s="45"/>
      <c r="G90" s="45"/>
      <c r="H90" s="45"/>
      <c r="I90" s="45"/>
      <c r="J90" s="211"/>
    </row>
    <row r="91" spans="1:16" ht="17.25" customHeight="1" thickBot="1">
      <c r="A91" s="210" t="s">
        <v>129</v>
      </c>
      <c r="B91" s="180" t="s">
        <v>242</v>
      </c>
      <c r="C91" s="266"/>
      <c r="D91" s="267"/>
      <c r="E91" s="267"/>
      <c r="F91" s="267"/>
      <c r="G91" s="267"/>
      <c r="H91" s="267"/>
      <c r="I91" s="268"/>
      <c r="J91" s="211" t="s">
        <v>159</v>
      </c>
    </row>
    <row r="92" spans="1:16" ht="7.5" customHeight="1" thickBot="1">
      <c r="A92" s="215"/>
      <c r="B92" s="57"/>
      <c r="C92" s="45"/>
      <c r="D92" s="45"/>
      <c r="E92" s="45"/>
      <c r="F92" s="45"/>
      <c r="G92" s="45"/>
      <c r="H92" s="45"/>
      <c r="I92" s="45"/>
      <c r="J92" s="211"/>
    </row>
    <row r="93" spans="1:16" ht="17.25" customHeight="1" thickBot="1">
      <c r="A93" s="210" t="s">
        <v>129</v>
      </c>
      <c r="B93" s="180" t="s">
        <v>243</v>
      </c>
      <c r="C93" s="266"/>
      <c r="D93" s="267"/>
      <c r="E93" s="267"/>
      <c r="F93" s="267"/>
      <c r="G93" s="267"/>
      <c r="H93" s="267"/>
      <c r="I93" s="268"/>
      <c r="J93" s="211" t="s">
        <v>159</v>
      </c>
    </row>
    <row r="94" spans="1:16" ht="7.5" customHeight="1" thickBot="1">
      <c r="A94" s="215"/>
      <c r="B94" s="57"/>
      <c r="C94" s="45"/>
      <c r="D94" s="45"/>
      <c r="E94" s="45"/>
      <c r="F94" s="45"/>
      <c r="G94" s="45"/>
      <c r="H94" s="45"/>
      <c r="I94" s="45"/>
      <c r="J94" s="211"/>
    </row>
    <row r="95" spans="1:16" ht="17.25" customHeight="1" thickBot="1">
      <c r="A95" s="210" t="s">
        <v>129</v>
      </c>
      <c r="B95" s="180" t="s">
        <v>245</v>
      </c>
      <c r="C95" s="272"/>
      <c r="D95" s="267"/>
      <c r="E95" s="267"/>
      <c r="F95" s="267"/>
      <c r="G95" s="267"/>
      <c r="H95" s="267"/>
      <c r="I95" s="268"/>
      <c r="J95" s="211"/>
    </row>
    <row r="96" spans="1:16" ht="7.5" customHeight="1" thickBot="1">
      <c r="A96" s="210"/>
      <c r="B96" s="180"/>
      <c r="C96" s="216"/>
      <c r="D96" s="216"/>
      <c r="E96" s="216"/>
      <c r="F96" s="216"/>
      <c r="G96" s="216"/>
      <c r="H96" s="216"/>
      <c r="I96" s="216"/>
      <c r="J96" s="211"/>
    </row>
    <row r="97" spans="1:16" ht="17.25" customHeight="1" thickBot="1">
      <c r="A97" s="210" t="s">
        <v>129</v>
      </c>
      <c r="B97" s="180" t="s">
        <v>391</v>
      </c>
      <c r="C97" s="266" t="s">
        <v>196</v>
      </c>
      <c r="D97" s="267"/>
      <c r="E97" s="267"/>
      <c r="F97" s="267"/>
      <c r="G97" s="267"/>
      <c r="H97" s="267"/>
      <c r="I97" s="268"/>
      <c r="J97" s="211"/>
      <c r="L97" s="182"/>
      <c r="M97" s="182"/>
      <c r="N97" s="182"/>
      <c r="O97" s="182"/>
      <c r="P97" s="182"/>
    </row>
    <row r="98" spans="1:16" ht="7.5" customHeight="1" thickBot="1">
      <c r="A98" s="215"/>
      <c r="B98" s="57"/>
      <c r="C98" s="45"/>
      <c r="D98" s="45"/>
      <c r="E98" s="45"/>
      <c r="F98" s="45"/>
      <c r="G98" s="45"/>
      <c r="H98" s="45"/>
      <c r="I98" s="45"/>
      <c r="J98" s="211"/>
    </row>
    <row r="99" spans="1:16" ht="17.25" customHeight="1" thickBot="1">
      <c r="A99" s="210" t="s">
        <v>129</v>
      </c>
      <c r="B99" s="180" t="s">
        <v>242</v>
      </c>
      <c r="C99" s="266" t="s">
        <v>195</v>
      </c>
      <c r="D99" s="267"/>
      <c r="E99" s="267"/>
      <c r="F99" s="267"/>
      <c r="G99" s="267"/>
      <c r="H99" s="267"/>
      <c r="I99" s="268"/>
      <c r="J99" s="211"/>
    </row>
    <row r="100" spans="1:16" ht="7.5" customHeight="1" thickBot="1">
      <c r="A100" s="215"/>
      <c r="B100" s="57"/>
      <c r="C100" s="45"/>
      <c r="D100" s="45"/>
      <c r="E100" s="45"/>
      <c r="F100" s="45"/>
      <c r="G100" s="45"/>
      <c r="H100" s="45"/>
      <c r="I100" s="45"/>
      <c r="J100" s="211"/>
    </row>
    <row r="101" spans="1:16" ht="17.25" customHeight="1" thickBot="1">
      <c r="A101" s="210" t="s">
        <v>129</v>
      </c>
      <c r="B101" s="180" t="s">
        <v>243</v>
      </c>
      <c r="C101" s="266" t="s">
        <v>244</v>
      </c>
      <c r="D101" s="267"/>
      <c r="E101" s="267"/>
      <c r="F101" s="267"/>
      <c r="G101" s="267"/>
      <c r="H101" s="267"/>
      <c r="I101" s="268"/>
      <c r="J101" s="211"/>
    </row>
    <row r="102" spans="1:16" ht="7.5" customHeight="1" thickBot="1">
      <c r="A102" s="215"/>
      <c r="B102" s="57"/>
      <c r="C102" s="45"/>
      <c r="D102" s="45"/>
      <c r="E102" s="45"/>
      <c r="F102" s="45"/>
      <c r="G102" s="45"/>
      <c r="H102" s="45"/>
      <c r="I102" s="45"/>
      <c r="J102" s="211"/>
    </row>
    <row r="103" spans="1:16" ht="17.25" customHeight="1" thickBot="1">
      <c r="A103" s="210" t="s">
        <v>129</v>
      </c>
      <c r="B103" s="180" t="s">
        <v>245</v>
      </c>
      <c r="C103" s="272" t="s">
        <v>246</v>
      </c>
      <c r="D103" s="267"/>
      <c r="E103" s="267"/>
      <c r="F103" s="267"/>
      <c r="G103" s="267"/>
      <c r="H103" s="267"/>
      <c r="I103" s="268"/>
      <c r="J103" s="211"/>
    </row>
    <row r="104" spans="1:16" ht="7.5" customHeight="1">
      <c r="A104" s="217"/>
      <c r="B104" s="34"/>
      <c r="C104" s="36"/>
      <c r="D104" s="36"/>
      <c r="E104" s="36"/>
      <c r="F104" s="36"/>
      <c r="G104" s="36"/>
      <c r="H104" s="36"/>
      <c r="I104" s="36"/>
      <c r="J104" s="218"/>
    </row>
    <row r="105" spans="1:16" ht="17.25" customHeight="1">
      <c r="A105" s="270" t="s">
        <v>247</v>
      </c>
      <c r="B105" s="271"/>
      <c r="C105" s="181"/>
      <c r="D105" s="181"/>
      <c r="E105" s="181"/>
      <c r="F105" s="181"/>
      <c r="G105" s="181"/>
      <c r="H105" s="181"/>
      <c r="I105" s="181"/>
      <c r="J105" s="219"/>
    </row>
    <row r="106" spans="1:16" ht="7.5" customHeight="1" thickBot="1">
      <c r="A106" s="208"/>
      <c r="B106" s="38"/>
      <c r="C106" s="38"/>
      <c r="D106" s="38"/>
      <c r="E106" s="38"/>
      <c r="F106" s="38"/>
      <c r="G106" s="38"/>
      <c r="H106" s="38"/>
      <c r="I106" s="38"/>
      <c r="J106" s="209"/>
    </row>
    <row r="107" spans="1:16" ht="17.25" customHeight="1" thickBot="1">
      <c r="A107" s="210" t="s">
        <v>129</v>
      </c>
      <c r="B107" s="180" t="s">
        <v>220</v>
      </c>
      <c r="C107" s="266" t="s">
        <v>248</v>
      </c>
      <c r="D107" s="267"/>
      <c r="E107" s="267"/>
      <c r="F107" s="267"/>
      <c r="G107" s="267"/>
      <c r="H107" s="267"/>
      <c r="I107" s="268"/>
      <c r="J107" s="211"/>
      <c r="M107" s="182"/>
      <c r="N107" s="182"/>
      <c r="O107" s="182"/>
      <c r="P107" s="182"/>
    </row>
    <row r="108" spans="1:16" ht="7.5" customHeight="1" thickBot="1">
      <c r="A108" s="215"/>
      <c r="B108" s="57"/>
      <c r="C108" s="45"/>
      <c r="D108" s="45"/>
      <c r="E108" s="45"/>
      <c r="F108" s="45"/>
      <c r="G108" s="45"/>
      <c r="H108" s="45"/>
      <c r="I108" s="45"/>
      <c r="J108" s="211"/>
      <c r="L108" s="182"/>
      <c r="M108" s="182"/>
      <c r="N108" s="182"/>
      <c r="O108" s="182"/>
      <c r="P108" s="182"/>
    </row>
    <row r="109" spans="1:16" ht="17.25" customHeight="1" thickBot="1">
      <c r="A109" s="210" t="s">
        <v>129</v>
      </c>
      <c r="B109" s="180" t="s">
        <v>242</v>
      </c>
      <c r="C109" s="266" t="s">
        <v>249</v>
      </c>
      <c r="D109" s="267"/>
      <c r="E109" s="267"/>
      <c r="F109" s="267"/>
      <c r="G109" s="267"/>
      <c r="H109" s="267"/>
      <c r="I109" s="268"/>
      <c r="J109" s="211"/>
      <c r="L109" s="269"/>
      <c r="M109" s="269"/>
      <c r="N109" s="269"/>
      <c r="O109" s="269"/>
      <c r="P109" s="269"/>
    </row>
    <row r="110" spans="1:16" ht="8.25" customHeight="1" thickBot="1">
      <c r="A110" s="215"/>
      <c r="B110" s="57"/>
      <c r="C110" s="45"/>
      <c r="D110" s="45"/>
      <c r="E110" s="45"/>
      <c r="F110" s="45"/>
      <c r="G110" s="45"/>
      <c r="H110" s="45"/>
      <c r="I110" s="45"/>
      <c r="J110" s="211"/>
      <c r="L110" s="269"/>
      <c r="M110" s="269"/>
      <c r="N110" s="269"/>
      <c r="O110" s="269"/>
      <c r="P110" s="269"/>
    </row>
    <row r="111" spans="1:16" ht="17.25" customHeight="1" thickBot="1">
      <c r="A111" s="210" t="s">
        <v>129</v>
      </c>
      <c r="B111" s="180" t="s">
        <v>243</v>
      </c>
      <c r="C111" s="266" t="s">
        <v>336</v>
      </c>
      <c r="D111" s="267"/>
      <c r="E111" s="267"/>
      <c r="F111" s="267"/>
      <c r="G111" s="267"/>
      <c r="H111" s="267"/>
      <c r="I111" s="268"/>
      <c r="J111" s="211"/>
      <c r="L111" s="269"/>
      <c r="M111" s="269"/>
      <c r="N111" s="269"/>
      <c r="O111" s="269"/>
      <c r="P111" s="269"/>
    </row>
    <row r="112" spans="1:16" ht="7.5" customHeight="1" thickBot="1">
      <c r="A112" s="215"/>
      <c r="B112" s="57"/>
      <c r="C112" s="45"/>
      <c r="D112" s="45"/>
      <c r="E112" s="45"/>
      <c r="F112" s="45"/>
      <c r="G112" s="45"/>
      <c r="H112" s="45"/>
      <c r="I112" s="45"/>
      <c r="J112" s="211"/>
    </row>
    <row r="113" spans="1:16" ht="17.25" customHeight="1" thickBot="1">
      <c r="A113" s="210" t="s">
        <v>129</v>
      </c>
      <c r="B113" s="180" t="s">
        <v>245</v>
      </c>
      <c r="C113" s="272" t="s">
        <v>337</v>
      </c>
      <c r="D113" s="267"/>
      <c r="E113" s="267"/>
      <c r="F113" s="267"/>
      <c r="G113" s="267"/>
      <c r="H113" s="267"/>
      <c r="I113" s="268"/>
      <c r="J113" s="211"/>
    </row>
    <row r="114" spans="1:16" ht="7.5" customHeight="1" thickBot="1">
      <c r="A114" s="212"/>
      <c r="B114" s="111"/>
      <c r="C114" s="64"/>
      <c r="D114" s="64"/>
      <c r="E114" s="64"/>
      <c r="F114" s="64"/>
      <c r="G114" s="64"/>
      <c r="H114" s="64"/>
      <c r="I114" s="64"/>
      <c r="J114" s="214"/>
      <c r="L114" s="182"/>
      <c r="M114" s="182"/>
      <c r="N114" s="182"/>
      <c r="O114" s="182"/>
      <c r="P114" s="182"/>
    </row>
    <row r="115" spans="1:16" ht="17.25" customHeight="1" thickBot="1">
      <c r="A115" s="210" t="s">
        <v>129</v>
      </c>
      <c r="B115" s="180" t="s">
        <v>221</v>
      </c>
      <c r="C115" s="266" t="s">
        <v>250</v>
      </c>
      <c r="D115" s="267"/>
      <c r="E115" s="267"/>
      <c r="F115" s="267"/>
      <c r="G115" s="267"/>
      <c r="H115" s="267"/>
      <c r="I115" s="268"/>
      <c r="J115" s="211"/>
      <c r="L115" s="182"/>
      <c r="M115" s="182"/>
      <c r="N115" s="182"/>
      <c r="O115" s="182"/>
      <c r="P115" s="182"/>
    </row>
    <row r="116" spans="1:16" ht="7.5" customHeight="1" thickBot="1">
      <c r="A116" s="215"/>
      <c r="B116" s="57"/>
      <c r="C116" s="45"/>
      <c r="D116" s="45"/>
      <c r="E116" s="45"/>
      <c r="F116" s="45"/>
      <c r="G116" s="45"/>
      <c r="H116" s="45"/>
      <c r="I116" s="45"/>
      <c r="J116" s="211"/>
    </row>
    <row r="117" spans="1:16" ht="17.25" customHeight="1" thickBot="1">
      <c r="A117" s="210" t="s">
        <v>129</v>
      </c>
      <c r="B117" s="180" t="s">
        <v>242</v>
      </c>
      <c r="C117" s="266" t="s">
        <v>251</v>
      </c>
      <c r="D117" s="267"/>
      <c r="E117" s="267"/>
      <c r="F117" s="267"/>
      <c r="G117" s="267"/>
      <c r="H117" s="267"/>
      <c r="I117" s="268"/>
      <c r="J117" s="211"/>
    </row>
    <row r="118" spans="1:16" ht="7.5" customHeight="1" thickBot="1">
      <c r="A118" s="215"/>
      <c r="B118" s="57"/>
      <c r="C118" s="45"/>
      <c r="D118" s="45"/>
      <c r="E118" s="45"/>
      <c r="F118" s="45"/>
      <c r="G118" s="45"/>
      <c r="H118" s="45"/>
      <c r="I118" s="45"/>
      <c r="J118" s="211"/>
    </row>
    <row r="119" spans="1:16" ht="17.25" customHeight="1" thickBot="1">
      <c r="A119" s="210" t="s">
        <v>129</v>
      </c>
      <c r="B119" s="180" t="s">
        <v>243</v>
      </c>
      <c r="C119" s="266" t="s">
        <v>251</v>
      </c>
      <c r="D119" s="267"/>
      <c r="E119" s="267"/>
      <c r="F119" s="267"/>
      <c r="G119" s="267"/>
      <c r="H119" s="267"/>
      <c r="I119" s="268"/>
      <c r="J119" s="211"/>
    </row>
    <row r="120" spans="1:16" ht="7.5" customHeight="1" thickBot="1">
      <c r="A120" s="215"/>
      <c r="B120" s="57"/>
      <c r="C120" s="45"/>
      <c r="D120" s="45"/>
      <c r="E120" s="45"/>
      <c r="F120" s="45"/>
      <c r="G120" s="45"/>
      <c r="H120" s="45"/>
      <c r="I120" s="45"/>
      <c r="J120" s="211"/>
    </row>
    <row r="121" spans="1:16" ht="17.25" customHeight="1" thickBot="1">
      <c r="A121" s="210" t="s">
        <v>129</v>
      </c>
      <c r="B121" s="180" t="s">
        <v>245</v>
      </c>
      <c r="C121" s="266"/>
      <c r="D121" s="267"/>
      <c r="E121" s="267"/>
      <c r="F121" s="267"/>
      <c r="G121" s="267"/>
      <c r="H121" s="267"/>
      <c r="I121" s="268"/>
      <c r="J121" s="211"/>
    </row>
    <row r="122" spans="1:16" ht="7.5" customHeight="1" thickBot="1">
      <c r="A122" s="210"/>
      <c r="B122" s="180"/>
      <c r="C122" s="216"/>
      <c r="D122" s="216"/>
      <c r="E122" s="216"/>
      <c r="F122" s="216"/>
      <c r="G122" s="216"/>
      <c r="H122" s="216"/>
      <c r="I122" s="216"/>
      <c r="J122" s="211"/>
    </row>
    <row r="123" spans="1:16" ht="17.25" customHeight="1" thickBot="1">
      <c r="A123" s="210" t="s">
        <v>129</v>
      </c>
      <c r="B123" s="180" t="s">
        <v>252</v>
      </c>
      <c r="C123" s="266"/>
      <c r="D123" s="267"/>
      <c r="E123" s="267"/>
      <c r="F123" s="267"/>
      <c r="G123" s="267"/>
      <c r="H123" s="267"/>
      <c r="I123" s="268"/>
      <c r="J123" s="211"/>
      <c r="L123" s="182"/>
      <c r="M123" s="182"/>
      <c r="N123" s="182"/>
      <c r="O123" s="182"/>
      <c r="P123" s="182"/>
    </row>
    <row r="124" spans="1:16" ht="7.5" customHeight="1" thickBot="1">
      <c r="A124" s="215"/>
      <c r="B124" s="57"/>
      <c r="C124" s="45"/>
      <c r="D124" s="45"/>
      <c r="E124" s="45"/>
      <c r="F124" s="45"/>
      <c r="G124" s="45"/>
      <c r="H124" s="45"/>
      <c r="I124" s="45"/>
      <c r="J124" s="211"/>
    </row>
    <row r="125" spans="1:16" ht="17.25" customHeight="1" thickBot="1">
      <c r="A125" s="210" t="s">
        <v>129</v>
      </c>
      <c r="B125" s="180" t="s">
        <v>242</v>
      </c>
      <c r="C125" s="266"/>
      <c r="D125" s="267"/>
      <c r="E125" s="267"/>
      <c r="F125" s="267"/>
      <c r="G125" s="267"/>
      <c r="H125" s="267"/>
      <c r="I125" s="268"/>
      <c r="J125" s="211" t="s">
        <v>159</v>
      </c>
    </row>
    <row r="126" spans="1:16" ht="7.5" customHeight="1" thickBot="1">
      <c r="A126" s="215"/>
      <c r="B126" s="57"/>
      <c r="C126" s="45"/>
      <c r="D126" s="45"/>
      <c r="E126" s="45"/>
      <c r="F126" s="45"/>
      <c r="G126" s="45"/>
      <c r="H126" s="45"/>
      <c r="I126" s="45"/>
      <c r="J126" s="211"/>
    </row>
    <row r="127" spans="1:16" ht="17.25" customHeight="1" thickBot="1">
      <c r="A127" s="210" t="s">
        <v>129</v>
      </c>
      <c r="B127" s="180" t="s">
        <v>243</v>
      </c>
      <c r="C127" s="266"/>
      <c r="D127" s="267"/>
      <c r="E127" s="267"/>
      <c r="F127" s="267"/>
      <c r="G127" s="267"/>
      <c r="H127" s="267"/>
      <c r="I127" s="268"/>
      <c r="J127" s="211" t="s">
        <v>159</v>
      </c>
    </row>
    <row r="128" spans="1:16" ht="7.5" customHeight="1" thickBot="1">
      <c r="A128" s="215"/>
      <c r="B128" s="57"/>
      <c r="C128" s="45"/>
      <c r="D128" s="45"/>
      <c r="E128" s="45"/>
      <c r="F128" s="45"/>
      <c r="G128" s="45"/>
      <c r="H128" s="45"/>
      <c r="I128" s="45"/>
      <c r="J128" s="211"/>
    </row>
    <row r="129" spans="1:16" ht="17.25" customHeight="1" thickBot="1">
      <c r="A129" s="210" t="s">
        <v>129</v>
      </c>
      <c r="B129" s="180" t="s">
        <v>245</v>
      </c>
      <c r="C129" s="266"/>
      <c r="D129" s="267"/>
      <c r="E129" s="267"/>
      <c r="F129" s="267"/>
      <c r="G129" s="267"/>
      <c r="H129" s="267"/>
      <c r="I129" s="268"/>
      <c r="J129" s="211"/>
    </row>
    <row r="130" spans="1:16" ht="7.5" customHeight="1" thickBot="1">
      <c r="A130" s="210"/>
      <c r="B130" s="180"/>
      <c r="C130" s="216"/>
      <c r="D130" s="216"/>
      <c r="E130" s="216"/>
      <c r="F130" s="216"/>
      <c r="G130" s="216"/>
      <c r="H130" s="216"/>
      <c r="I130" s="216"/>
      <c r="J130" s="211"/>
    </row>
    <row r="131" spans="1:16" ht="17.25" customHeight="1" thickBot="1">
      <c r="A131" s="210" t="s">
        <v>129</v>
      </c>
      <c r="B131" s="180" t="s">
        <v>253</v>
      </c>
      <c r="C131" s="266"/>
      <c r="D131" s="267"/>
      <c r="E131" s="267"/>
      <c r="F131" s="267"/>
      <c r="G131" s="267"/>
      <c r="H131" s="267"/>
      <c r="I131" s="268"/>
      <c r="J131" s="211"/>
      <c r="L131" s="182"/>
      <c r="M131" s="182"/>
      <c r="N131" s="182"/>
      <c r="O131" s="182"/>
      <c r="P131" s="182"/>
    </row>
    <row r="132" spans="1:16" ht="7.5" customHeight="1" thickBot="1">
      <c r="A132" s="215"/>
      <c r="B132" s="57"/>
      <c r="C132" s="45"/>
      <c r="D132" s="45"/>
      <c r="E132" s="45"/>
      <c r="F132" s="45"/>
      <c r="G132" s="45"/>
      <c r="H132" s="45"/>
      <c r="I132" s="45"/>
      <c r="J132" s="211"/>
    </row>
    <row r="133" spans="1:16" ht="17.25" customHeight="1" thickBot="1">
      <c r="A133" s="210" t="s">
        <v>129</v>
      </c>
      <c r="B133" s="180" t="s">
        <v>242</v>
      </c>
      <c r="C133" s="266"/>
      <c r="D133" s="267"/>
      <c r="E133" s="267"/>
      <c r="F133" s="267"/>
      <c r="G133" s="267"/>
      <c r="H133" s="267"/>
      <c r="I133" s="268"/>
      <c r="J133" s="211" t="s">
        <v>159</v>
      </c>
    </row>
    <row r="134" spans="1:16" ht="7.5" customHeight="1" thickBot="1">
      <c r="A134" s="215"/>
      <c r="B134" s="57"/>
      <c r="C134" s="45"/>
      <c r="D134" s="45"/>
      <c r="E134" s="45"/>
      <c r="F134" s="45"/>
      <c r="G134" s="45"/>
      <c r="H134" s="45"/>
      <c r="I134" s="45"/>
      <c r="J134" s="211"/>
    </row>
    <row r="135" spans="1:16" ht="17.25" customHeight="1" thickBot="1">
      <c r="A135" s="210" t="s">
        <v>129</v>
      </c>
      <c r="B135" s="180" t="s">
        <v>243</v>
      </c>
      <c r="C135" s="266"/>
      <c r="D135" s="267"/>
      <c r="E135" s="267"/>
      <c r="F135" s="267"/>
      <c r="G135" s="267"/>
      <c r="H135" s="267"/>
      <c r="I135" s="268"/>
      <c r="J135" s="211" t="s">
        <v>159</v>
      </c>
    </row>
    <row r="136" spans="1:16" ht="7.5" customHeight="1" thickBot="1">
      <c r="A136" s="215"/>
      <c r="B136" s="57"/>
      <c r="C136" s="45"/>
      <c r="D136" s="45"/>
      <c r="E136" s="45"/>
      <c r="F136" s="45"/>
      <c r="G136" s="45"/>
      <c r="H136" s="45"/>
      <c r="I136" s="45"/>
      <c r="J136" s="211"/>
    </row>
    <row r="137" spans="1:16" ht="17.25" customHeight="1" thickBot="1">
      <c r="A137" s="210" t="s">
        <v>129</v>
      </c>
      <c r="B137" s="180" t="s">
        <v>245</v>
      </c>
      <c r="C137" s="266"/>
      <c r="D137" s="267"/>
      <c r="E137" s="267"/>
      <c r="F137" s="267"/>
      <c r="G137" s="267"/>
      <c r="H137" s="267"/>
      <c r="I137" s="268"/>
      <c r="J137" s="211"/>
    </row>
    <row r="138" spans="1:16" ht="7.5" customHeight="1" thickBot="1">
      <c r="A138" s="208"/>
      <c r="B138" s="38"/>
      <c r="C138" s="38"/>
      <c r="D138" s="38"/>
      <c r="E138" s="38"/>
      <c r="F138" s="38"/>
      <c r="G138" s="38"/>
      <c r="H138" s="38"/>
      <c r="I138" s="38"/>
      <c r="J138" s="209"/>
    </row>
    <row r="139" spans="1:16" ht="17.25" customHeight="1" thickBot="1">
      <c r="A139" s="210" t="s">
        <v>129</v>
      </c>
      <c r="B139" s="180" t="s">
        <v>254</v>
      </c>
      <c r="C139" s="266"/>
      <c r="D139" s="267"/>
      <c r="E139" s="267"/>
      <c r="F139" s="267"/>
      <c r="G139" s="267"/>
      <c r="H139" s="267"/>
      <c r="I139" s="268"/>
      <c r="J139" s="264" t="s">
        <v>255</v>
      </c>
      <c r="M139" s="182"/>
      <c r="N139" s="182"/>
      <c r="O139" s="182"/>
      <c r="P139" s="182"/>
    </row>
    <row r="140" spans="1:16" ht="7.5" customHeight="1" thickBot="1">
      <c r="A140" s="215"/>
      <c r="B140" s="57"/>
      <c r="C140" s="45"/>
      <c r="D140" s="45"/>
      <c r="E140" s="45"/>
      <c r="F140" s="45"/>
      <c r="G140" s="45"/>
      <c r="H140" s="45"/>
      <c r="I140" s="45"/>
      <c r="J140" s="265"/>
      <c r="L140" s="182"/>
      <c r="M140" s="182"/>
      <c r="N140" s="182"/>
      <c r="O140" s="182"/>
      <c r="P140" s="182"/>
    </row>
    <row r="141" spans="1:16" ht="17.25" customHeight="1" thickBot="1">
      <c r="A141" s="210" t="s">
        <v>129</v>
      </c>
      <c r="B141" s="180" t="s">
        <v>242</v>
      </c>
      <c r="C141" s="266"/>
      <c r="D141" s="267"/>
      <c r="E141" s="267"/>
      <c r="F141" s="267"/>
      <c r="G141" s="267"/>
      <c r="H141" s="267"/>
      <c r="I141" s="268"/>
      <c r="J141" s="265"/>
      <c r="L141" s="269"/>
      <c r="M141" s="269"/>
      <c r="N141" s="269"/>
      <c r="O141" s="269"/>
      <c r="P141" s="269"/>
    </row>
    <row r="142" spans="1:16" ht="8.25" customHeight="1" thickBot="1">
      <c r="A142" s="215"/>
      <c r="B142" s="57"/>
      <c r="C142" s="45"/>
      <c r="D142" s="45"/>
      <c r="E142" s="45"/>
      <c r="F142" s="45"/>
      <c r="G142" s="45"/>
      <c r="H142" s="45"/>
      <c r="I142" s="45"/>
      <c r="J142" s="265"/>
      <c r="L142" s="269"/>
      <c r="M142" s="269"/>
      <c r="N142" s="269"/>
      <c r="O142" s="269"/>
      <c r="P142" s="269"/>
    </row>
    <row r="143" spans="1:16" ht="17.25" customHeight="1" thickBot="1">
      <c r="A143" s="210" t="s">
        <v>129</v>
      </c>
      <c r="B143" s="180" t="s">
        <v>243</v>
      </c>
      <c r="C143" s="266"/>
      <c r="D143" s="267"/>
      <c r="E143" s="267"/>
      <c r="F143" s="267"/>
      <c r="G143" s="267"/>
      <c r="H143" s="267"/>
      <c r="I143" s="268"/>
      <c r="J143" s="265"/>
      <c r="L143" s="269"/>
      <c r="M143" s="269"/>
      <c r="N143" s="269"/>
      <c r="O143" s="269"/>
      <c r="P143" s="269"/>
    </row>
    <row r="144" spans="1:16" ht="7.5" customHeight="1" thickBot="1">
      <c r="A144" s="215"/>
      <c r="B144" s="57"/>
      <c r="C144" s="45"/>
      <c r="D144" s="45"/>
      <c r="E144" s="45"/>
      <c r="F144" s="45"/>
      <c r="G144" s="45"/>
      <c r="H144" s="45"/>
      <c r="I144" s="45"/>
      <c r="J144" s="265"/>
    </row>
    <row r="145" spans="1:16" ht="17.25" customHeight="1" thickBot="1">
      <c r="A145" s="210" t="s">
        <v>129</v>
      </c>
      <c r="B145" s="180" t="s">
        <v>245</v>
      </c>
      <c r="C145" s="266"/>
      <c r="D145" s="267"/>
      <c r="E145" s="267"/>
      <c r="F145" s="267"/>
      <c r="G145" s="267"/>
      <c r="H145" s="267"/>
      <c r="I145" s="268"/>
      <c r="J145" s="265"/>
    </row>
    <row r="146" spans="1:16" ht="7.5" customHeight="1" thickBot="1">
      <c r="A146" s="212"/>
      <c r="B146" s="111"/>
      <c r="C146" s="64"/>
      <c r="D146" s="64"/>
      <c r="E146" s="64"/>
      <c r="F146" s="64"/>
      <c r="G146" s="64"/>
      <c r="H146" s="64"/>
      <c r="I146" s="64"/>
      <c r="J146" s="265"/>
      <c r="L146" s="182"/>
      <c r="M146" s="182"/>
      <c r="N146" s="182"/>
      <c r="O146" s="182"/>
      <c r="P146" s="182"/>
    </row>
    <row r="147" spans="1:16" ht="17.25" customHeight="1" thickBot="1">
      <c r="A147" s="210" t="s">
        <v>129</v>
      </c>
      <c r="B147" s="180" t="s">
        <v>256</v>
      </c>
      <c r="C147" s="266"/>
      <c r="D147" s="267"/>
      <c r="E147" s="267"/>
      <c r="F147" s="267"/>
      <c r="G147" s="267"/>
      <c r="H147" s="267"/>
      <c r="I147" s="268"/>
      <c r="J147" s="265"/>
      <c r="L147" s="182"/>
      <c r="M147" s="182"/>
      <c r="N147" s="182"/>
      <c r="O147" s="182"/>
      <c r="P147" s="182"/>
    </row>
    <row r="148" spans="1:16" ht="7.5" customHeight="1" thickBot="1">
      <c r="A148" s="215"/>
      <c r="B148" s="57"/>
      <c r="C148" s="45"/>
      <c r="D148" s="45"/>
      <c r="E148" s="45"/>
      <c r="F148" s="45"/>
      <c r="G148" s="45"/>
      <c r="H148" s="45"/>
      <c r="I148" s="45"/>
      <c r="J148" s="265"/>
    </row>
    <row r="149" spans="1:16" ht="17.25" customHeight="1" thickBot="1">
      <c r="A149" s="210" t="s">
        <v>129</v>
      </c>
      <c r="B149" s="180" t="s">
        <v>242</v>
      </c>
      <c r="C149" s="266"/>
      <c r="D149" s="267"/>
      <c r="E149" s="267"/>
      <c r="F149" s="267"/>
      <c r="G149" s="267"/>
      <c r="H149" s="267"/>
      <c r="I149" s="268"/>
      <c r="J149" s="265"/>
    </row>
    <row r="150" spans="1:16" ht="7.5" customHeight="1" thickBot="1">
      <c r="A150" s="215"/>
      <c r="B150" s="57"/>
      <c r="C150" s="45"/>
      <c r="D150" s="45"/>
      <c r="E150" s="45"/>
      <c r="F150" s="45"/>
      <c r="G150" s="45"/>
      <c r="H150" s="45"/>
      <c r="I150" s="45"/>
      <c r="J150" s="265"/>
    </row>
    <row r="151" spans="1:16" ht="17.25" customHeight="1" thickBot="1">
      <c r="A151" s="210" t="s">
        <v>129</v>
      </c>
      <c r="B151" s="180" t="s">
        <v>243</v>
      </c>
      <c r="C151" s="266"/>
      <c r="D151" s="267"/>
      <c r="E151" s="267"/>
      <c r="F151" s="267"/>
      <c r="G151" s="267"/>
      <c r="H151" s="267"/>
      <c r="I151" s="268"/>
      <c r="J151" s="265"/>
    </row>
    <row r="152" spans="1:16" ht="7.5" customHeight="1" thickBot="1">
      <c r="A152" s="215"/>
      <c r="B152" s="57"/>
      <c r="C152" s="45"/>
      <c r="D152" s="45"/>
      <c r="E152" s="45"/>
      <c r="F152" s="45"/>
      <c r="G152" s="45"/>
      <c r="H152" s="45"/>
      <c r="I152" s="45"/>
      <c r="J152" s="265"/>
    </row>
    <row r="153" spans="1:16" ht="17.25" customHeight="1" thickBot="1">
      <c r="A153" s="210" t="s">
        <v>129</v>
      </c>
      <c r="B153" s="180" t="s">
        <v>245</v>
      </c>
      <c r="C153" s="266"/>
      <c r="D153" s="267"/>
      <c r="E153" s="267"/>
      <c r="F153" s="267"/>
      <c r="G153" s="267"/>
      <c r="H153" s="267"/>
      <c r="I153" s="268"/>
      <c r="J153" s="265"/>
    </row>
    <row r="154" spans="1:16" ht="7.5" customHeight="1" thickBot="1">
      <c r="A154" s="210"/>
      <c r="B154" s="180"/>
      <c r="C154" s="216"/>
      <c r="D154" s="216"/>
      <c r="E154" s="216"/>
      <c r="F154" s="216"/>
      <c r="G154" s="216"/>
      <c r="H154" s="216"/>
      <c r="I154" s="216"/>
      <c r="J154" s="265"/>
    </row>
    <row r="155" spans="1:16" ht="17.25" customHeight="1" thickBot="1">
      <c r="A155" s="210" t="s">
        <v>129</v>
      </c>
      <c r="B155" s="180" t="s">
        <v>257</v>
      </c>
      <c r="C155" s="266"/>
      <c r="D155" s="267"/>
      <c r="E155" s="267"/>
      <c r="F155" s="267"/>
      <c r="G155" s="267"/>
      <c r="H155" s="267"/>
      <c r="I155" s="268"/>
      <c r="J155" s="265"/>
      <c r="L155" s="182"/>
      <c r="M155" s="182"/>
      <c r="N155" s="182"/>
      <c r="O155" s="182"/>
      <c r="P155" s="182"/>
    </row>
    <row r="156" spans="1:16" ht="7.5" customHeight="1" thickBot="1">
      <c r="A156" s="215"/>
      <c r="B156" s="57"/>
      <c r="C156" s="45"/>
      <c r="D156" s="45"/>
      <c r="E156" s="45"/>
      <c r="F156" s="45"/>
      <c r="G156" s="45"/>
      <c r="H156" s="45"/>
      <c r="I156" s="45"/>
      <c r="J156" s="265"/>
    </row>
    <row r="157" spans="1:16" ht="17.25" customHeight="1" thickBot="1">
      <c r="A157" s="210" t="s">
        <v>129</v>
      </c>
      <c r="B157" s="180" t="s">
        <v>242</v>
      </c>
      <c r="C157" s="266"/>
      <c r="D157" s="267"/>
      <c r="E157" s="267"/>
      <c r="F157" s="267"/>
      <c r="G157" s="267"/>
      <c r="H157" s="267"/>
      <c r="I157" s="268"/>
      <c r="J157" s="265"/>
    </row>
    <row r="158" spans="1:16" ht="7.5" customHeight="1" thickBot="1">
      <c r="A158" s="215"/>
      <c r="B158" s="57"/>
      <c r="C158" s="45"/>
      <c r="D158" s="45"/>
      <c r="E158" s="45"/>
      <c r="F158" s="45"/>
      <c r="G158" s="45"/>
      <c r="H158" s="45"/>
      <c r="I158" s="45"/>
      <c r="J158" s="265"/>
    </row>
    <row r="159" spans="1:16" ht="17.25" customHeight="1" thickBot="1">
      <c r="A159" s="210" t="s">
        <v>129</v>
      </c>
      <c r="B159" s="180" t="s">
        <v>243</v>
      </c>
      <c r="C159" s="266"/>
      <c r="D159" s="267"/>
      <c r="E159" s="267"/>
      <c r="F159" s="267"/>
      <c r="G159" s="267"/>
      <c r="H159" s="267"/>
      <c r="I159" s="268"/>
      <c r="J159" s="265"/>
    </row>
    <row r="160" spans="1:16" ht="7.5" customHeight="1" thickBot="1">
      <c r="A160" s="215"/>
      <c r="B160" s="57"/>
      <c r="C160" s="45"/>
      <c r="D160" s="45"/>
      <c r="E160" s="45"/>
      <c r="F160" s="45"/>
      <c r="G160" s="45"/>
      <c r="H160" s="45"/>
      <c r="I160" s="45"/>
      <c r="J160" s="265"/>
    </row>
    <row r="161" spans="1:16" ht="17.25" customHeight="1" thickBot="1">
      <c r="A161" s="210" t="s">
        <v>129</v>
      </c>
      <c r="B161" s="180" t="s">
        <v>245</v>
      </c>
      <c r="C161" s="266"/>
      <c r="D161" s="267"/>
      <c r="E161" s="267"/>
      <c r="F161" s="267"/>
      <c r="G161" s="267"/>
      <c r="H161" s="267"/>
      <c r="I161" s="268"/>
      <c r="J161" s="265"/>
    </row>
    <row r="162" spans="1:16" ht="7.5" customHeight="1" thickBot="1">
      <c r="A162" s="210"/>
      <c r="B162" s="180"/>
      <c r="C162" s="216"/>
      <c r="D162" s="216"/>
      <c r="E162" s="216"/>
      <c r="F162" s="216"/>
      <c r="G162" s="216"/>
      <c r="H162" s="216"/>
      <c r="I162" s="216"/>
      <c r="J162" s="265"/>
    </row>
    <row r="163" spans="1:16" ht="17.25" customHeight="1" thickBot="1">
      <c r="A163" s="210" t="s">
        <v>129</v>
      </c>
      <c r="B163" s="180" t="s">
        <v>258</v>
      </c>
      <c r="C163" s="266"/>
      <c r="D163" s="267"/>
      <c r="E163" s="267"/>
      <c r="F163" s="267"/>
      <c r="G163" s="267"/>
      <c r="H163" s="267"/>
      <c r="I163" s="268"/>
      <c r="J163" s="265"/>
      <c r="L163" s="182"/>
      <c r="M163" s="182"/>
      <c r="N163" s="182"/>
      <c r="O163" s="182"/>
      <c r="P163" s="182"/>
    </row>
    <row r="164" spans="1:16" ht="7.5" customHeight="1" thickBot="1">
      <c r="A164" s="215"/>
      <c r="B164" s="57"/>
      <c r="C164" s="45"/>
      <c r="D164" s="45"/>
      <c r="E164" s="45"/>
      <c r="F164" s="45"/>
      <c r="G164" s="45"/>
      <c r="H164" s="45"/>
      <c r="I164" s="45"/>
      <c r="J164" s="265"/>
    </row>
    <row r="165" spans="1:16" ht="17.25" customHeight="1" thickBot="1">
      <c r="A165" s="210" t="s">
        <v>129</v>
      </c>
      <c r="B165" s="180" t="s">
        <v>242</v>
      </c>
      <c r="C165" s="266"/>
      <c r="D165" s="267"/>
      <c r="E165" s="267"/>
      <c r="F165" s="267"/>
      <c r="G165" s="267"/>
      <c r="H165" s="267"/>
      <c r="I165" s="268"/>
      <c r="J165" s="265"/>
    </row>
    <row r="166" spans="1:16" ht="7.5" customHeight="1" thickBot="1">
      <c r="A166" s="215"/>
      <c r="B166" s="57"/>
      <c r="C166" s="45"/>
      <c r="D166" s="45"/>
      <c r="E166" s="45"/>
      <c r="F166" s="45"/>
      <c r="G166" s="45"/>
      <c r="H166" s="45"/>
      <c r="I166" s="45"/>
      <c r="J166" s="265"/>
    </row>
    <row r="167" spans="1:16" ht="17.25" customHeight="1" thickBot="1">
      <c r="A167" s="210" t="s">
        <v>129</v>
      </c>
      <c r="B167" s="180" t="s">
        <v>243</v>
      </c>
      <c r="C167" s="266"/>
      <c r="D167" s="267"/>
      <c r="E167" s="267"/>
      <c r="F167" s="267"/>
      <c r="G167" s="267"/>
      <c r="H167" s="267"/>
      <c r="I167" s="268"/>
      <c r="J167" s="265"/>
    </row>
    <row r="168" spans="1:16" ht="7.5" customHeight="1" thickBot="1">
      <c r="A168" s="215"/>
      <c r="B168" s="57"/>
      <c r="C168" s="45"/>
      <c r="D168" s="45"/>
      <c r="E168" s="45"/>
      <c r="F168" s="45"/>
      <c r="G168" s="45"/>
      <c r="H168" s="45"/>
      <c r="I168" s="45"/>
      <c r="J168" s="265"/>
    </row>
    <row r="169" spans="1:16" ht="17.25" customHeight="1" thickBot="1">
      <c r="A169" s="210" t="s">
        <v>129</v>
      </c>
      <c r="B169" s="180" t="s">
        <v>245</v>
      </c>
      <c r="C169" s="266"/>
      <c r="D169" s="267"/>
      <c r="E169" s="267"/>
      <c r="F169" s="267"/>
      <c r="G169" s="267"/>
      <c r="H169" s="267"/>
      <c r="I169" s="268"/>
      <c r="J169" s="265"/>
    </row>
    <row r="170" spans="1:16" ht="7.5" customHeight="1" thickBot="1">
      <c r="A170" s="220"/>
      <c r="B170" s="221"/>
      <c r="C170" s="222"/>
      <c r="D170" s="222"/>
      <c r="E170" s="222"/>
      <c r="F170" s="222"/>
      <c r="G170" s="222"/>
      <c r="H170" s="222"/>
      <c r="I170" s="222"/>
      <c r="J170" s="223"/>
    </row>
    <row r="171" spans="1:16" ht="17.25" customHeight="1">
      <c r="A171" s="291" t="s">
        <v>26</v>
      </c>
      <c r="B171" s="271"/>
      <c r="C171" s="165"/>
      <c r="D171" s="165"/>
      <c r="E171" s="165"/>
      <c r="F171" s="165"/>
      <c r="G171" s="165"/>
      <c r="H171" s="165"/>
      <c r="I171" s="165"/>
      <c r="J171" s="133"/>
    </row>
    <row r="172" spans="1:16" ht="17.25" customHeight="1">
      <c r="A172" s="279" t="s">
        <v>128</v>
      </c>
      <c r="B172" s="280"/>
      <c r="C172" s="139"/>
      <c r="D172" s="139"/>
      <c r="E172" s="139"/>
      <c r="F172" s="139"/>
      <c r="G172" s="139"/>
      <c r="H172" s="139"/>
      <c r="I172" s="139"/>
      <c r="J172" s="140"/>
    </row>
    <row r="173" spans="1:16" ht="7.5" customHeight="1" thickBot="1">
      <c r="A173" s="109"/>
      <c r="B173" s="164"/>
      <c r="C173" s="113"/>
      <c r="D173" s="113"/>
      <c r="E173" s="113"/>
      <c r="F173" s="113"/>
      <c r="G173" s="113"/>
      <c r="H173" s="113"/>
      <c r="I173" s="113"/>
      <c r="J173" s="131"/>
    </row>
    <row r="174" spans="1:16" ht="17.25" customHeight="1" thickBot="1">
      <c r="A174" s="109"/>
      <c r="B174" s="164" t="s">
        <v>65</v>
      </c>
      <c r="C174" s="266"/>
      <c r="D174" s="267"/>
      <c r="E174" s="267"/>
      <c r="F174" s="267"/>
      <c r="G174" s="267"/>
      <c r="H174" s="267"/>
      <c r="I174" s="268"/>
      <c r="J174" s="168" t="s">
        <v>160</v>
      </c>
      <c r="M174" s="150"/>
      <c r="N174" s="150"/>
      <c r="O174" s="150"/>
      <c r="P174" s="150"/>
    </row>
    <row r="175" spans="1:16" s="65" customFormat="1" ht="7.5" customHeight="1" thickBot="1">
      <c r="A175" s="66"/>
      <c r="B175" s="110"/>
      <c r="C175" s="113"/>
      <c r="D175" s="113"/>
      <c r="E175" s="113"/>
      <c r="F175" s="113"/>
      <c r="G175" s="113"/>
      <c r="H175" s="113"/>
      <c r="I175" s="113"/>
      <c r="J175" s="169"/>
      <c r="L175" s="150"/>
      <c r="M175" s="150"/>
      <c r="N175" s="150"/>
      <c r="O175" s="150"/>
      <c r="P175" s="150"/>
    </row>
    <row r="176" spans="1:16" ht="17.25" customHeight="1" thickBot="1">
      <c r="A176" s="109"/>
      <c r="B176" s="164" t="s">
        <v>64</v>
      </c>
      <c r="C176" s="266" t="s">
        <v>182</v>
      </c>
      <c r="D176" s="267"/>
      <c r="E176" s="267"/>
      <c r="F176" s="267"/>
      <c r="G176" s="267"/>
      <c r="H176" s="267"/>
      <c r="I176" s="268"/>
      <c r="J176" s="168" t="s">
        <v>342</v>
      </c>
      <c r="L176" s="278" t="s">
        <v>155</v>
      </c>
      <c r="M176" s="278"/>
      <c r="N176" s="278"/>
      <c r="O176" s="278"/>
      <c r="P176" s="278"/>
    </row>
    <row r="177" spans="1:16" ht="7.5" customHeight="1" thickBot="1">
      <c r="A177" s="109"/>
      <c r="B177" s="164"/>
      <c r="C177" s="113"/>
      <c r="D177" s="113"/>
      <c r="E177" s="113"/>
      <c r="F177" s="113"/>
      <c r="G177" s="113"/>
      <c r="H177" s="113"/>
      <c r="I177" s="113"/>
      <c r="J177" s="137"/>
      <c r="L177" s="278"/>
      <c r="M177" s="278"/>
      <c r="N177" s="278"/>
      <c r="O177" s="278"/>
      <c r="P177" s="278"/>
    </row>
    <row r="178" spans="1:16" ht="17.25" customHeight="1" thickBot="1">
      <c r="A178" s="109"/>
      <c r="B178" s="113" t="s">
        <v>66</v>
      </c>
      <c r="C178" s="281"/>
      <c r="D178" s="282"/>
      <c r="E178" s="113" t="s">
        <v>68</v>
      </c>
      <c r="F178" s="113"/>
      <c r="G178" s="113"/>
      <c r="H178" s="113"/>
      <c r="I178" s="113"/>
      <c r="J178" s="170" t="s">
        <v>161</v>
      </c>
      <c r="L178" s="278"/>
      <c r="M178" s="278"/>
      <c r="N178" s="278"/>
      <c r="O178" s="278"/>
      <c r="P178" s="278"/>
    </row>
    <row r="179" spans="1:16" ht="7.5" customHeight="1" thickBot="1">
      <c r="A179" s="109"/>
      <c r="B179" s="113"/>
      <c r="C179" s="113"/>
      <c r="D179" s="113"/>
      <c r="E179" s="113"/>
      <c r="F179" s="113"/>
      <c r="G179" s="113"/>
      <c r="H179" s="113"/>
      <c r="I179" s="113"/>
      <c r="J179" s="137"/>
      <c r="L179" s="278"/>
      <c r="M179" s="278"/>
      <c r="N179" s="278"/>
      <c r="O179" s="278"/>
      <c r="P179" s="278"/>
    </row>
    <row r="180" spans="1:16" ht="17.25" customHeight="1" thickBot="1">
      <c r="A180" s="109"/>
      <c r="B180" s="113" t="s">
        <v>67</v>
      </c>
      <c r="C180" s="292"/>
      <c r="D180" s="293"/>
      <c r="E180" s="113"/>
      <c r="F180" s="294" t="s">
        <v>69</v>
      </c>
      <c r="G180" s="294"/>
      <c r="H180" s="294"/>
      <c r="I180" s="147">
        <v>0</v>
      </c>
      <c r="J180" s="137" t="s">
        <v>162</v>
      </c>
      <c r="L180" s="278"/>
      <c r="M180" s="278"/>
      <c r="N180" s="278"/>
      <c r="O180" s="278"/>
      <c r="P180" s="278"/>
    </row>
    <row r="181" spans="1:16" ht="8.25" customHeight="1">
      <c r="A181" s="109"/>
      <c r="B181" s="164"/>
      <c r="C181" s="113"/>
      <c r="D181" s="113"/>
      <c r="E181" s="113"/>
      <c r="F181" s="113"/>
      <c r="G181" s="113"/>
      <c r="H181" s="113"/>
      <c r="I181" s="113"/>
      <c r="J181" s="131"/>
      <c r="L181" s="150"/>
      <c r="M181" s="150"/>
      <c r="N181" s="150"/>
      <c r="O181" s="150"/>
      <c r="P181" s="150"/>
    </row>
    <row r="182" spans="1:16" ht="17.25" customHeight="1">
      <c r="A182" s="279" t="s">
        <v>130</v>
      </c>
      <c r="B182" s="280"/>
      <c r="C182" s="139"/>
      <c r="D182" s="139"/>
      <c r="E182" s="139"/>
      <c r="F182" s="139"/>
      <c r="G182" s="139"/>
      <c r="H182" s="139"/>
      <c r="I182" s="139"/>
      <c r="J182" s="138"/>
      <c r="L182" s="278" t="s">
        <v>150</v>
      </c>
      <c r="M182" s="278"/>
      <c r="N182" s="278"/>
      <c r="O182" s="278"/>
      <c r="P182" s="278"/>
    </row>
    <row r="183" spans="1:16" ht="7.5" customHeight="1" thickBot="1">
      <c r="A183" s="109"/>
      <c r="B183" s="164"/>
      <c r="J183" s="131"/>
      <c r="L183" s="278"/>
      <c r="M183" s="278"/>
      <c r="N183" s="278"/>
      <c r="O183" s="278"/>
      <c r="P183" s="278"/>
    </row>
    <row r="184" spans="1:16" ht="17.25" customHeight="1" thickBot="1">
      <c r="A184" s="109"/>
      <c r="B184" s="164"/>
      <c r="C184" s="323"/>
      <c r="D184" s="324"/>
      <c r="E184" s="324"/>
      <c r="F184" s="324"/>
      <c r="G184" s="324"/>
      <c r="H184" s="324"/>
      <c r="I184" s="325"/>
      <c r="J184" s="211" t="s">
        <v>344</v>
      </c>
      <c r="L184" s="278"/>
      <c r="M184" s="278"/>
      <c r="N184" s="278"/>
      <c r="O184" s="278"/>
      <c r="P184" s="278"/>
    </row>
    <row r="185" spans="1:16" ht="7.5" customHeight="1" thickBot="1">
      <c r="A185" s="44"/>
      <c r="B185" s="57"/>
      <c r="C185" s="45"/>
      <c r="D185" s="45"/>
      <c r="E185" s="45"/>
      <c r="F185" s="45"/>
      <c r="G185" s="45"/>
      <c r="H185" s="45"/>
      <c r="I185" s="45"/>
      <c r="J185" s="211"/>
      <c r="L185" s="278"/>
      <c r="M185" s="278"/>
      <c r="N185" s="278"/>
      <c r="O185" s="278"/>
      <c r="P185" s="278"/>
    </row>
    <row r="186" spans="1:16" ht="17.25" customHeight="1" thickBot="1">
      <c r="A186" s="210"/>
      <c r="B186" s="113" t="s">
        <v>57</v>
      </c>
      <c r="C186" s="292"/>
      <c r="D186" s="315"/>
      <c r="E186" s="315"/>
      <c r="F186" s="293"/>
      <c r="G186" s="113"/>
      <c r="H186" s="113"/>
      <c r="I186" s="237"/>
      <c r="J186" s="211" t="s">
        <v>343</v>
      </c>
      <c r="L186" s="278"/>
      <c r="M186" s="278"/>
      <c r="N186" s="278"/>
      <c r="O186" s="278"/>
      <c r="P186" s="278"/>
    </row>
    <row r="187" spans="1:16" ht="7.5" customHeight="1">
      <c r="A187" s="215"/>
      <c r="B187" s="57"/>
      <c r="C187" s="45"/>
      <c r="D187" s="45"/>
      <c r="E187" s="45"/>
      <c r="F187" s="45"/>
      <c r="G187" s="45"/>
      <c r="H187" s="45"/>
      <c r="I187" s="45"/>
      <c r="J187" s="211"/>
      <c r="L187" s="278"/>
      <c r="M187" s="278"/>
      <c r="N187" s="278"/>
      <c r="O187" s="278"/>
      <c r="P187" s="278"/>
    </row>
    <row r="188" spans="1:16" ht="17.25" customHeight="1">
      <c r="A188" s="291" t="s">
        <v>88</v>
      </c>
      <c r="B188" s="271"/>
      <c r="C188" s="271"/>
      <c r="D188" s="271"/>
      <c r="E188" s="271"/>
      <c r="F188" s="271"/>
      <c r="G188" s="271"/>
      <c r="H188" s="271"/>
      <c r="I188" s="271"/>
      <c r="J188" s="316"/>
      <c r="L188" s="278"/>
      <c r="M188" s="278"/>
      <c r="N188" s="278"/>
      <c r="O188" s="278"/>
      <c r="P188" s="278"/>
    </row>
    <row r="189" spans="1:16" ht="17.25" customHeight="1">
      <c r="A189" s="279" t="s">
        <v>131</v>
      </c>
      <c r="B189" s="280"/>
      <c r="C189" s="139"/>
      <c r="D189" s="139"/>
      <c r="E189" s="139"/>
      <c r="F189" s="139"/>
      <c r="G189" s="139"/>
      <c r="H189" s="139"/>
      <c r="I189" s="139"/>
      <c r="J189" s="138"/>
      <c r="L189" s="278" t="s">
        <v>127</v>
      </c>
      <c r="M189" s="278"/>
      <c r="N189" s="278"/>
      <c r="O189" s="278"/>
      <c r="P189" s="278"/>
    </row>
    <row r="190" spans="1:16" ht="7.5" customHeight="1" thickBot="1">
      <c r="A190" s="44"/>
      <c r="B190" s="57"/>
      <c r="C190" s="122"/>
      <c r="D190" s="122"/>
      <c r="E190" s="122"/>
      <c r="I190" s="119"/>
      <c r="J190" s="131"/>
      <c r="L190" s="278"/>
      <c r="M190" s="278"/>
      <c r="N190" s="278"/>
      <c r="O190" s="278"/>
      <c r="P190" s="278"/>
    </row>
    <row r="191" spans="1:16" ht="17.25" customHeight="1" thickBot="1">
      <c r="A191" s="44"/>
      <c r="B191" s="122" t="s">
        <v>89</v>
      </c>
      <c r="C191" s="148"/>
      <c r="E191" s="122"/>
      <c r="F191" s="119" t="s">
        <v>117</v>
      </c>
      <c r="G191" s="303"/>
      <c r="H191" s="304"/>
      <c r="I191" s="6" t="s">
        <v>116</v>
      </c>
      <c r="J191" s="238" t="s">
        <v>163</v>
      </c>
      <c r="L191" s="278"/>
      <c r="M191" s="278"/>
      <c r="N191" s="278"/>
      <c r="O191" s="278"/>
      <c r="P191" s="278"/>
    </row>
    <row r="192" spans="1:16" ht="7.5" customHeight="1" thickBot="1">
      <c r="A192" s="44"/>
      <c r="B192" s="57"/>
      <c r="C192" s="56"/>
      <c r="D192" s="56"/>
      <c r="E192" s="56"/>
      <c r="G192" s="56"/>
      <c r="I192" s="120"/>
      <c r="J192" s="239"/>
      <c r="L192" s="278"/>
      <c r="M192" s="278"/>
      <c r="N192" s="278"/>
      <c r="O192" s="278"/>
      <c r="P192" s="278"/>
    </row>
    <row r="193" spans="1:16" ht="17.25" customHeight="1" thickBot="1">
      <c r="A193" s="44"/>
      <c r="B193" s="122" t="s">
        <v>90</v>
      </c>
      <c r="C193" s="148"/>
      <c r="E193" s="122"/>
      <c r="F193" s="119" t="s">
        <v>117</v>
      </c>
      <c r="G193" s="303"/>
      <c r="H193" s="304"/>
      <c r="I193" s="6" t="s">
        <v>147</v>
      </c>
      <c r="J193" s="238" t="s">
        <v>164</v>
      </c>
      <c r="L193" s="278"/>
      <c r="M193" s="278"/>
      <c r="N193" s="278"/>
      <c r="O193" s="278"/>
      <c r="P193" s="278"/>
    </row>
    <row r="194" spans="1:16" ht="7.5" customHeight="1" thickBot="1">
      <c r="A194" s="44"/>
      <c r="B194" s="57"/>
      <c r="C194" s="56"/>
      <c r="D194" s="56"/>
      <c r="E194" s="56"/>
      <c r="G194" s="56"/>
      <c r="I194" s="120"/>
      <c r="J194" s="239"/>
      <c r="L194" s="278"/>
      <c r="M194" s="278"/>
      <c r="N194" s="278"/>
      <c r="O194" s="278"/>
      <c r="P194" s="278"/>
    </row>
    <row r="195" spans="1:16" ht="17.25" customHeight="1" thickBot="1">
      <c r="A195" s="44"/>
      <c r="B195" s="122" t="s">
        <v>91</v>
      </c>
      <c r="C195" s="148"/>
      <c r="E195" s="122"/>
      <c r="F195" s="119" t="s">
        <v>117</v>
      </c>
      <c r="G195" s="303"/>
      <c r="H195" s="304"/>
      <c r="I195" s="6" t="s">
        <v>116</v>
      </c>
      <c r="J195" s="238" t="s">
        <v>165</v>
      </c>
      <c r="L195" s="278"/>
      <c r="M195" s="278"/>
      <c r="N195" s="278"/>
      <c r="O195" s="278"/>
      <c r="P195" s="278"/>
    </row>
    <row r="196" spans="1:16" ht="7.5" customHeight="1" thickBot="1">
      <c r="A196" s="44"/>
      <c r="B196" s="57"/>
      <c r="C196" s="56"/>
      <c r="D196" s="56"/>
      <c r="E196" s="56"/>
      <c r="G196" s="56"/>
      <c r="H196" s="56"/>
      <c r="I196" s="56"/>
      <c r="J196" s="239"/>
      <c r="L196" s="278"/>
      <c r="M196" s="278"/>
      <c r="N196" s="278"/>
      <c r="O196" s="278"/>
      <c r="P196" s="278"/>
    </row>
    <row r="197" spans="1:16" ht="17.25" customHeight="1" thickBot="1">
      <c r="A197" s="44"/>
      <c r="B197" s="122" t="s">
        <v>92</v>
      </c>
      <c r="C197" s="148"/>
      <c r="E197" s="122"/>
      <c r="F197" s="119" t="s">
        <v>117</v>
      </c>
      <c r="G197" s="303"/>
      <c r="H197" s="304"/>
      <c r="I197" s="6" t="s">
        <v>116</v>
      </c>
      <c r="J197" s="238" t="s">
        <v>165</v>
      </c>
      <c r="L197" s="278"/>
      <c r="M197" s="278"/>
      <c r="N197" s="278"/>
      <c r="O197" s="278"/>
      <c r="P197" s="278"/>
    </row>
    <row r="198" spans="1:16" ht="7.5" customHeight="1" thickBot="1">
      <c r="A198" s="44"/>
      <c r="B198" s="57"/>
      <c r="C198" s="56"/>
      <c r="D198" s="56"/>
      <c r="E198" s="56"/>
      <c r="G198" s="56"/>
      <c r="H198" s="56"/>
      <c r="I198" s="56"/>
      <c r="J198" s="239"/>
    </row>
    <row r="199" spans="1:16" ht="17.25" customHeight="1" thickBot="1">
      <c r="A199" s="44"/>
      <c r="B199" s="122" t="s">
        <v>93</v>
      </c>
      <c r="C199" s="148"/>
      <c r="E199" s="122"/>
      <c r="F199" s="119" t="s">
        <v>117</v>
      </c>
      <c r="G199" s="303"/>
      <c r="H199" s="304"/>
      <c r="I199" s="6" t="s">
        <v>116</v>
      </c>
      <c r="J199" s="238" t="s">
        <v>166</v>
      </c>
    </row>
    <row r="200" spans="1:16" ht="7.5" customHeight="1" thickBot="1">
      <c r="A200" s="44"/>
      <c r="B200" s="57"/>
      <c r="C200" s="56"/>
      <c r="D200" s="56"/>
      <c r="E200" s="56"/>
      <c r="G200" s="56"/>
      <c r="H200" s="56"/>
      <c r="I200" s="56"/>
      <c r="J200" s="239"/>
    </row>
    <row r="201" spans="1:16" ht="17.25" customHeight="1" thickBot="1">
      <c r="A201" s="44"/>
      <c r="B201" s="122" t="s">
        <v>95</v>
      </c>
      <c r="C201" s="148"/>
      <c r="E201" s="122"/>
      <c r="F201" s="119" t="s">
        <v>117</v>
      </c>
      <c r="G201" s="303"/>
      <c r="H201" s="304"/>
      <c r="I201" s="6" t="s">
        <v>118</v>
      </c>
      <c r="J201" s="238" t="s">
        <v>167</v>
      </c>
    </row>
    <row r="202" spans="1:16" ht="7.5" customHeight="1" thickBot="1">
      <c r="A202" s="44"/>
      <c r="B202" s="57"/>
      <c r="C202" s="56"/>
      <c r="D202" s="56"/>
      <c r="E202" s="56"/>
      <c r="G202" s="56"/>
      <c r="H202" s="56"/>
      <c r="I202" s="56"/>
      <c r="J202" s="239"/>
    </row>
    <row r="203" spans="1:16" ht="17.25" customHeight="1" thickBot="1">
      <c r="A203" s="44"/>
      <c r="B203" s="122" t="s">
        <v>94</v>
      </c>
      <c r="C203" s="148"/>
      <c r="E203" s="122"/>
      <c r="F203" s="119" t="s">
        <v>117</v>
      </c>
      <c r="G203" s="303"/>
      <c r="H203" s="304"/>
      <c r="I203" s="6" t="s">
        <v>118</v>
      </c>
      <c r="J203" s="238" t="s">
        <v>168</v>
      </c>
    </row>
    <row r="204" spans="1:16" ht="7.5" customHeight="1" thickBot="1">
      <c r="A204" s="44"/>
      <c r="B204" s="57"/>
      <c r="C204" s="56"/>
      <c r="D204" s="56"/>
      <c r="E204" s="56"/>
      <c r="F204" s="56"/>
      <c r="G204" s="56"/>
      <c r="H204" s="56"/>
      <c r="I204" s="56"/>
      <c r="J204" s="239"/>
    </row>
    <row r="205" spans="1:16" ht="17.25" customHeight="1">
      <c r="A205" s="44"/>
      <c r="B205" s="46" t="s">
        <v>96</v>
      </c>
      <c r="C205" s="317"/>
      <c r="D205" s="318"/>
      <c r="E205" s="318"/>
      <c r="F205" s="318"/>
      <c r="G205" s="318"/>
      <c r="H205" s="318"/>
      <c r="I205" s="319"/>
      <c r="J205" s="239"/>
    </row>
    <row r="206" spans="1:16" ht="17.25" customHeight="1" thickBot="1">
      <c r="A206" s="44"/>
      <c r="B206" s="46"/>
      <c r="C206" s="320"/>
      <c r="D206" s="321"/>
      <c r="E206" s="321"/>
      <c r="F206" s="321"/>
      <c r="G206" s="321"/>
      <c r="H206" s="321"/>
      <c r="I206" s="322"/>
      <c r="J206" s="239"/>
    </row>
    <row r="207" spans="1:16" ht="7.5" customHeight="1">
      <c r="A207" s="44"/>
      <c r="B207" s="57"/>
      <c r="C207" s="46"/>
      <c r="D207" s="46"/>
      <c r="E207" s="56"/>
      <c r="F207" s="56"/>
      <c r="G207" s="56"/>
      <c r="H207" s="56"/>
      <c r="I207" s="56"/>
      <c r="J207" s="239"/>
    </row>
    <row r="208" spans="1:16" ht="17.25" customHeight="1">
      <c r="A208" s="279" t="s">
        <v>132</v>
      </c>
      <c r="B208" s="280"/>
      <c r="C208" s="166"/>
      <c r="D208" s="166"/>
      <c r="E208" s="141"/>
      <c r="F208" s="141"/>
      <c r="G208" s="141"/>
      <c r="H208" s="141"/>
      <c r="I208" s="141"/>
      <c r="J208" s="240"/>
    </row>
    <row r="209" spans="1:10" ht="7.5" customHeight="1" thickBot="1">
      <c r="A209" s="44"/>
      <c r="B209" s="57"/>
      <c r="C209" s="46"/>
      <c r="D209" s="46"/>
      <c r="E209" s="56"/>
      <c r="F209" s="56"/>
      <c r="G209" s="56"/>
      <c r="H209" s="56"/>
      <c r="I209" s="56"/>
      <c r="J209" s="239"/>
    </row>
    <row r="210" spans="1:10" ht="17.25" customHeight="1" thickBot="1">
      <c r="A210" s="44"/>
      <c r="B210" s="122" t="s">
        <v>358</v>
      </c>
      <c r="C210" s="148"/>
      <c r="D210" s="46"/>
      <c r="E210" s="56"/>
      <c r="F210" s="56"/>
      <c r="G210" s="56"/>
      <c r="H210" s="56"/>
      <c r="I210" s="56"/>
      <c r="J210" s="239" t="s">
        <v>126</v>
      </c>
    </row>
    <row r="211" spans="1:10" ht="7.5" customHeight="1" thickBot="1">
      <c r="A211" s="44"/>
      <c r="B211" s="56"/>
      <c r="D211" s="46"/>
      <c r="E211" s="56"/>
      <c r="F211" s="56"/>
      <c r="G211" s="56"/>
      <c r="H211" s="56"/>
      <c r="I211" s="56"/>
      <c r="J211" s="239"/>
    </row>
    <row r="212" spans="1:10" ht="17.25" customHeight="1" thickBot="1">
      <c r="A212" s="44"/>
      <c r="B212" s="122" t="s">
        <v>97</v>
      </c>
      <c r="C212" s="148"/>
      <c r="D212" s="46"/>
      <c r="E212" s="56"/>
      <c r="F212" s="56"/>
      <c r="G212" s="56"/>
      <c r="H212" s="56"/>
      <c r="I212" s="56"/>
      <c r="J212" s="239" t="s">
        <v>126</v>
      </c>
    </row>
    <row r="213" spans="1:10" ht="7.5" customHeight="1" thickBot="1">
      <c r="A213" s="44"/>
      <c r="B213" s="56"/>
      <c r="D213" s="56"/>
      <c r="E213" s="56"/>
      <c r="G213" s="56"/>
      <c r="I213" s="120"/>
      <c r="J213" s="239"/>
    </row>
    <row r="214" spans="1:10" ht="17.25" customHeight="1" thickBot="1">
      <c r="A214" s="44"/>
      <c r="B214" s="122" t="s">
        <v>98</v>
      </c>
      <c r="C214" s="148"/>
      <c r="E214" s="122"/>
      <c r="F214" s="119" t="s">
        <v>117</v>
      </c>
      <c r="G214" s="303"/>
      <c r="H214" s="304"/>
      <c r="I214" s="6" t="s">
        <v>120</v>
      </c>
      <c r="J214" s="238" t="s">
        <v>170</v>
      </c>
    </row>
    <row r="215" spans="1:10" ht="7.5" customHeight="1" thickBot="1">
      <c r="A215" s="44"/>
      <c r="B215" s="56"/>
      <c r="D215" s="56"/>
      <c r="E215" s="56"/>
      <c r="F215" s="56"/>
      <c r="G215" s="56"/>
      <c r="H215" s="56"/>
      <c r="I215" s="56"/>
      <c r="J215" s="239"/>
    </row>
    <row r="216" spans="1:10" ht="17.25" customHeight="1" thickBot="1">
      <c r="A216" s="44"/>
      <c r="B216" s="122" t="s">
        <v>93</v>
      </c>
      <c r="C216" s="148"/>
      <c r="E216" s="122"/>
      <c r="F216" s="119" t="s">
        <v>117</v>
      </c>
      <c r="G216" s="303"/>
      <c r="H216" s="304"/>
      <c r="I216" s="6" t="s">
        <v>116</v>
      </c>
      <c r="J216" s="238" t="s">
        <v>166</v>
      </c>
    </row>
    <row r="217" spans="1:10" ht="7.5" customHeight="1" thickBot="1">
      <c r="A217" s="44"/>
      <c r="B217" s="56"/>
      <c r="D217" s="56"/>
      <c r="E217" s="56"/>
      <c r="F217" s="56"/>
      <c r="G217" s="56"/>
      <c r="H217" s="56"/>
      <c r="I217" s="56"/>
      <c r="J217" s="239"/>
    </row>
    <row r="218" spans="1:10" ht="17.25" customHeight="1" thickBot="1">
      <c r="A218" s="44"/>
      <c r="B218" s="122" t="s">
        <v>95</v>
      </c>
      <c r="C218" s="148"/>
      <c r="E218" s="122"/>
      <c r="F218" s="119" t="s">
        <v>117</v>
      </c>
      <c r="G218" s="303"/>
      <c r="H218" s="304"/>
      <c r="I218" s="6" t="s">
        <v>118</v>
      </c>
      <c r="J218" s="238" t="s">
        <v>167</v>
      </c>
    </row>
    <row r="219" spans="1:10" ht="7.5" customHeight="1" thickBot="1">
      <c r="A219" s="44"/>
      <c r="B219" s="56"/>
      <c r="D219" s="56"/>
      <c r="E219" s="56"/>
      <c r="F219" s="56"/>
      <c r="G219" s="56"/>
      <c r="H219" s="56"/>
      <c r="I219" s="56"/>
      <c r="J219" s="239"/>
    </row>
    <row r="220" spans="1:10" ht="17.25" customHeight="1" thickBot="1">
      <c r="A220" s="44"/>
      <c r="B220" s="122" t="s">
        <v>100</v>
      </c>
      <c r="C220" s="148"/>
      <c r="E220" s="122"/>
      <c r="F220" s="119" t="s">
        <v>117</v>
      </c>
      <c r="G220" s="303"/>
      <c r="H220" s="304"/>
      <c r="I220" s="6" t="s">
        <v>116</v>
      </c>
      <c r="J220" s="238" t="s">
        <v>171</v>
      </c>
    </row>
    <row r="221" spans="1:10" ht="7.5" customHeight="1" thickBot="1">
      <c r="A221" s="44"/>
      <c r="B221" s="56"/>
      <c r="D221" s="56"/>
      <c r="E221" s="56"/>
      <c r="F221" s="56"/>
      <c r="G221" s="56"/>
      <c r="H221" s="56"/>
      <c r="I221" s="56"/>
      <c r="J221" s="239"/>
    </row>
    <row r="222" spans="1:10" ht="17.25" customHeight="1" thickBot="1">
      <c r="A222" s="44"/>
      <c r="B222" s="122" t="s">
        <v>99</v>
      </c>
      <c r="C222" s="148"/>
      <c r="E222" s="122"/>
      <c r="F222" s="119" t="s">
        <v>117</v>
      </c>
      <c r="G222" s="303"/>
      <c r="H222" s="304"/>
      <c r="I222" s="6" t="s">
        <v>116</v>
      </c>
      <c r="J222" s="238" t="s">
        <v>166</v>
      </c>
    </row>
    <row r="223" spans="1:10" ht="7.5" customHeight="1" thickBot="1">
      <c r="A223" s="44"/>
      <c r="B223" s="56"/>
      <c r="D223" s="56"/>
      <c r="E223" s="56"/>
      <c r="F223" s="56"/>
      <c r="G223" s="56"/>
      <c r="H223" s="56"/>
      <c r="I223" s="56"/>
      <c r="J223" s="239"/>
    </row>
    <row r="224" spans="1:10" ht="17.25" customHeight="1" thickBot="1">
      <c r="A224" s="44"/>
      <c r="B224" s="122" t="s">
        <v>94</v>
      </c>
      <c r="C224" s="148"/>
      <c r="E224" s="122"/>
      <c r="F224" s="119" t="s">
        <v>117</v>
      </c>
      <c r="G224" s="303"/>
      <c r="H224" s="304"/>
      <c r="I224" s="6" t="s">
        <v>118</v>
      </c>
      <c r="J224" s="238" t="s">
        <v>168</v>
      </c>
    </row>
    <row r="225" spans="1:10" ht="7.5" customHeight="1" thickBot="1">
      <c r="A225" s="44"/>
      <c r="B225" s="56"/>
      <c r="D225" s="56"/>
      <c r="E225" s="56"/>
      <c r="F225" s="56"/>
      <c r="G225" s="56"/>
      <c r="H225" s="56"/>
      <c r="I225" s="56"/>
      <c r="J225" s="239"/>
    </row>
    <row r="226" spans="1:10" ht="17.25" customHeight="1" thickBot="1">
      <c r="A226" s="44"/>
      <c r="B226" s="122" t="s">
        <v>101</v>
      </c>
      <c r="C226" s="148"/>
      <c r="E226" s="122"/>
      <c r="F226" s="119" t="s">
        <v>117</v>
      </c>
      <c r="G226" s="303"/>
      <c r="H226" s="304"/>
      <c r="I226" s="6" t="s">
        <v>119</v>
      </c>
      <c r="J226" s="238" t="s">
        <v>172</v>
      </c>
    </row>
    <row r="227" spans="1:10" ht="7.5" customHeight="1" thickBot="1">
      <c r="A227" s="44"/>
      <c r="B227" s="56"/>
      <c r="D227" s="56"/>
      <c r="E227" s="56"/>
      <c r="F227" s="56"/>
      <c r="G227" s="56"/>
      <c r="H227" s="56"/>
      <c r="I227" s="56"/>
      <c r="J227" s="239"/>
    </row>
    <row r="228" spans="1:10" ht="17.25" customHeight="1" thickBot="1">
      <c r="A228" s="44"/>
      <c r="B228" s="122" t="s">
        <v>102</v>
      </c>
      <c r="C228" s="148"/>
      <c r="E228" s="122"/>
      <c r="F228" s="119" t="s">
        <v>117</v>
      </c>
      <c r="G228" s="303"/>
      <c r="H228" s="304"/>
      <c r="I228" s="6" t="s">
        <v>118</v>
      </c>
      <c r="J228" s="238" t="s">
        <v>173</v>
      </c>
    </row>
    <row r="229" spans="1:10" ht="7.5" customHeight="1" thickBot="1">
      <c r="A229" s="44"/>
      <c r="B229" s="56"/>
      <c r="D229" s="56"/>
      <c r="E229" s="56"/>
      <c r="F229" s="56"/>
      <c r="G229" s="56"/>
      <c r="H229" s="56"/>
      <c r="I229" s="56"/>
      <c r="J229" s="239"/>
    </row>
    <row r="230" spans="1:10" ht="17.25" customHeight="1">
      <c r="A230" s="44"/>
      <c r="B230" s="46" t="s">
        <v>96</v>
      </c>
      <c r="C230" s="317"/>
      <c r="D230" s="318"/>
      <c r="E230" s="318"/>
      <c r="F230" s="318"/>
      <c r="G230" s="318"/>
      <c r="H230" s="318"/>
      <c r="I230" s="319"/>
      <c r="J230" s="239"/>
    </row>
    <row r="231" spans="1:10" ht="17.25" customHeight="1" thickBot="1">
      <c r="A231" s="44"/>
      <c r="B231" s="46"/>
      <c r="C231" s="320"/>
      <c r="D231" s="321"/>
      <c r="E231" s="321"/>
      <c r="F231" s="321"/>
      <c r="G231" s="321"/>
      <c r="H231" s="321"/>
      <c r="I231" s="322"/>
      <c r="J231" s="239"/>
    </row>
    <row r="232" spans="1:10" ht="7.5" customHeight="1">
      <c r="A232" s="43"/>
      <c r="B232" s="34"/>
      <c r="C232" s="176"/>
      <c r="D232" s="176"/>
      <c r="E232" s="177"/>
      <c r="F232" s="177"/>
      <c r="G232" s="177"/>
      <c r="H232" s="177"/>
      <c r="I232" s="177"/>
      <c r="J232" s="241"/>
    </row>
    <row r="233" spans="1:10" ht="17.25" customHeight="1">
      <c r="A233" s="301" t="s">
        <v>133</v>
      </c>
      <c r="B233" s="302"/>
      <c r="C233" s="178"/>
      <c r="D233" s="178"/>
      <c r="E233" s="178"/>
      <c r="F233" s="178"/>
      <c r="G233" s="178"/>
      <c r="H233" s="178"/>
      <c r="I233" s="178"/>
      <c r="J233" s="242"/>
    </row>
    <row r="234" spans="1:10" ht="7.5" customHeight="1" thickBot="1">
      <c r="A234" s="44"/>
      <c r="B234" s="57"/>
      <c r="C234" s="122"/>
      <c r="D234" s="122"/>
      <c r="E234" s="122"/>
      <c r="I234" s="119"/>
      <c r="J234" s="239"/>
    </row>
    <row r="235" spans="1:10" ht="17.25" customHeight="1" thickBot="1">
      <c r="A235" s="44"/>
      <c r="B235" s="122" t="s">
        <v>103</v>
      </c>
      <c r="C235" s="148"/>
      <c r="E235" s="122"/>
      <c r="F235" s="119" t="s">
        <v>117</v>
      </c>
      <c r="G235" s="303"/>
      <c r="H235" s="304"/>
      <c r="I235" s="6" t="s">
        <v>121</v>
      </c>
      <c r="J235" s="238" t="s">
        <v>174</v>
      </c>
    </row>
    <row r="236" spans="1:10" ht="7.5" customHeight="1" thickBot="1">
      <c r="A236" s="44"/>
      <c r="B236" s="56"/>
      <c r="D236" s="56"/>
      <c r="E236" s="56"/>
      <c r="G236" s="56"/>
      <c r="I236" s="120"/>
      <c r="J236" s="239"/>
    </row>
    <row r="237" spans="1:10" ht="17.25" customHeight="1" thickBot="1">
      <c r="A237" s="44"/>
      <c r="B237" s="122" t="s">
        <v>104</v>
      </c>
      <c r="C237" s="148"/>
      <c r="E237" s="122"/>
      <c r="F237" s="119" t="s">
        <v>117</v>
      </c>
      <c r="G237" s="303"/>
      <c r="H237" s="304"/>
      <c r="I237" s="6" t="s">
        <v>121</v>
      </c>
      <c r="J237" s="238" t="s">
        <v>174</v>
      </c>
    </row>
    <row r="238" spans="1:10" ht="7.5" customHeight="1" thickBot="1">
      <c r="A238" s="44"/>
      <c r="B238" s="56"/>
      <c r="D238" s="56"/>
      <c r="E238" s="56"/>
      <c r="G238" s="56"/>
      <c r="I238" s="120"/>
      <c r="J238" s="239"/>
    </row>
    <row r="239" spans="1:10" ht="17.25" customHeight="1" thickBot="1">
      <c r="A239" s="44"/>
      <c r="B239" s="122" t="s">
        <v>105</v>
      </c>
      <c r="C239" s="148"/>
      <c r="E239" s="122"/>
      <c r="F239" s="119" t="s">
        <v>117</v>
      </c>
      <c r="G239" s="303"/>
      <c r="H239" s="304"/>
      <c r="I239" s="6" t="s">
        <v>122</v>
      </c>
      <c r="J239" s="238" t="s">
        <v>175</v>
      </c>
    </row>
    <row r="240" spans="1:10" ht="7.5" customHeight="1" thickBot="1">
      <c r="A240" s="44"/>
      <c r="B240" s="56"/>
      <c r="D240" s="56"/>
      <c r="E240" s="56"/>
      <c r="F240" s="56"/>
      <c r="G240" s="56"/>
      <c r="H240" s="56"/>
      <c r="I240" s="56"/>
      <c r="J240" s="239"/>
    </row>
    <row r="241" spans="1:10" ht="17.25" customHeight="1" thickBot="1">
      <c r="A241" s="44"/>
      <c r="B241" s="122" t="s">
        <v>106</v>
      </c>
      <c r="C241" s="148"/>
      <c r="E241" s="122"/>
      <c r="F241" s="119" t="s">
        <v>117</v>
      </c>
      <c r="G241" s="303"/>
      <c r="H241" s="304"/>
      <c r="I241" s="6" t="s">
        <v>123</v>
      </c>
      <c r="J241" s="238" t="s">
        <v>175</v>
      </c>
    </row>
    <row r="242" spans="1:10" ht="7.5" customHeight="1" thickBot="1">
      <c r="A242" s="44"/>
      <c r="B242" s="56"/>
      <c r="D242" s="56"/>
      <c r="E242" s="56"/>
      <c r="F242" s="56"/>
      <c r="G242" s="56"/>
      <c r="H242" s="56"/>
      <c r="I242" s="56"/>
      <c r="J242" s="239"/>
    </row>
    <row r="243" spans="1:10" ht="17.25" customHeight="1">
      <c r="A243" s="44"/>
      <c r="B243" s="46" t="s">
        <v>96</v>
      </c>
      <c r="C243" s="317"/>
      <c r="D243" s="318"/>
      <c r="E243" s="318"/>
      <c r="F243" s="318"/>
      <c r="G243" s="318"/>
      <c r="H243" s="318"/>
      <c r="I243" s="319"/>
      <c r="J243" s="239"/>
    </row>
    <row r="244" spans="1:10" ht="17.25" customHeight="1" thickBot="1">
      <c r="A244" s="44"/>
      <c r="B244" s="46"/>
      <c r="C244" s="320"/>
      <c r="D244" s="321"/>
      <c r="E244" s="321"/>
      <c r="F244" s="321"/>
      <c r="G244" s="321"/>
      <c r="H244" s="321"/>
      <c r="I244" s="322"/>
      <c r="J244" s="239"/>
    </row>
    <row r="245" spans="1:10" ht="7.5" customHeight="1">
      <c r="A245" s="44"/>
      <c r="B245" s="57"/>
      <c r="C245" s="46"/>
      <c r="D245" s="46"/>
      <c r="E245" s="56"/>
      <c r="F245" s="56"/>
      <c r="G245" s="56"/>
      <c r="H245" s="56"/>
      <c r="I245" s="56"/>
      <c r="J245" s="239"/>
    </row>
    <row r="246" spans="1:10" ht="17.25" customHeight="1">
      <c r="A246" s="279" t="s">
        <v>134</v>
      </c>
      <c r="B246" s="280"/>
      <c r="C246" s="139"/>
      <c r="D246" s="139"/>
      <c r="E246" s="139"/>
      <c r="F246" s="139"/>
      <c r="G246" s="139"/>
      <c r="H246" s="139"/>
      <c r="I246" s="139"/>
      <c r="J246" s="240"/>
    </row>
    <row r="247" spans="1:10" ht="7.5" customHeight="1" thickBot="1">
      <c r="A247" s="44"/>
      <c r="B247" s="57"/>
      <c r="C247" s="122"/>
      <c r="D247" s="122"/>
      <c r="E247" s="122"/>
      <c r="I247" s="119"/>
      <c r="J247" s="239"/>
    </row>
    <row r="248" spans="1:10" ht="17.25" customHeight="1" thickBot="1">
      <c r="A248" s="44"/>
      <c r="B248" s="122" t="s">
        <v>107</v>
      </c>
      <c r="C248" s="148"/>
      <c r="E248" s="122"/>
      <c r="F248" s="119" t="s">
        <v>117</v>
      </c>
      <c r="G248" s="303"/>
      <c r="H248" s="304"/>
      <c r="I248" s="6" t="s">
        <v>120</v>
      </c>
      <c r="J248" s="238" t="s">
        <v>176</v>
      </c>
    </row>
    <row r="249" spans="1:10" ht="7.5" customHeight="1" thickBot="1">
      <c r="A249" s="44"/>
      <c r="B249" s="56"/>
      <c r="D249" s="56"/>
      <c r="E249" s="56"/>
      <c r="G249" s="56"/>
      <c r="I249" s="120"/>
      <c r="J249" s="239"/>
    </row>
    <row r="250" spans="1:10" ht="17.25" customHeight="1" thickBot="1">
      <c r="A250" s="44"/>
      <c r="B250" s="122" t="s">
        <v>108</v>
      </c>
      <c r="C250" s="148"/>
      <c r="E250" s="122"/>
      <c r="F250" s="119" t="s">
        <v>117</v>
      </c>
      <c r="G250" s="303"/>
      <c r="H250" s="304"/>
      <c r="I250" s="6" t="s">
        <v>120</v>
      </c>
      <c r="J250" s="238" t="s">
        <v>176</v>
      </c>
    </row>
    <row r="251" spans="1:10" ht="7.5" customHeight="1" thickBot="1">
      <c r="A251" s="44"/>
      <c r="B251" s="56"/>
      <c r="D251" s="56"/>
      <c r="E251" s="56"/>
      <c r="G251" s="56"/>
      <c r="I251" s="120"/>
      <c r="J251" s="239"/>
    </row>
    <row r="252" spans="1:10" ht="17.25" customHeight="1" thickBot="1">
      <c r="A252" s="44"/>
      <c r="B252" s="122" t="s">
        <v>109</v>
      </c>
      <c r="C252" s="148"/>
      <c r="E252" s="122"/>
      <c r="F252" s="119" t="s">
        <v>117</v>
      </c>
      <c r="G252" s="303"/>
      <c r="H252" s="304"/>
      <c r="I252" s="6" t="s">
        <v>118</v>
      </c>
      <c r="J252" s="238" t="s">
        <v>177</v>
      </c>
    </row>
    <row r="253" spans="1:10" ht="7.5" customHeight="1" thickBot="1">
      <c r="A253" s="44"/>
      <c r="B253" s="56"/>
      <c r="D253" s="56"/>
      <c r="E253" s="56"/>
      <c r="F253" s="56"/>
      <c r="G253" s="56"/>
      <c r="H253" s="56"/>
      <c r="I253" s="56"/>
      <c r="J253" s="239"/>
    </row>
    <row r="254" spans="1:10" ht="17.25" customHeight="1" thickBot="1">
      <c r="A254" s="44"/>
      <c r="B254" s="122" t="s">
        <v>110</v>
      </c>
      <c r="C254" s="148"/>
      <c r="E254" s="122"/>
      <c r="F254" s="119" t="s">
        <v>117</v>
      </c>
      <c r="G254" s="303"/>
      <c r="H254" s="304"/>
      <c r="I254" s="6" t="s">
        <v>118</v>
      </c>
      <c r="J254" s="238" t="s">
        <v>167</v>
      </c>
    </row>
    <row r="255" spans="1:10" ht="7.5" customHeight="1" thickBot="1">
      <c r="A255" s="44"/>
      <c r="B255" s="56"/>
      <c r="D255" s="56"/>
      <c r="E255" s="56"/>
      <c r="F255" s="56"/>
      <c r="G255" s="56"/>
      <c r="H255" s="56"/>
      <c r="I255" s="56"/>
      <c r="J255" s="239"/>
    </row>
    <row r="256" spans="1:10" ht="17.25" customHeight="1" thickBot="1">
      <c r="A256" s="44"/>
      <c r="B256" s="46" t="s">
        <v>96</v>
      </c>
      <c r="C256" s="305"/>
      <c r="D256" s="306"/>
      <c r="E256" s="306"/>
      <c r="F256" s="306"/>
      <c r="G256" s="306"/>
      <c r="H256" s="306"/>
      <c r="I256" s="307"/>
      <c r="J256" s="239"/>
    </row>
    <row r="257" spans="1:10" ht="7.5" customHeight="1">
      <c r="A257" s="44"/>
      <c r="B257" s="57"/>
      <c r="C257" s="46"/>
      <c r="D257" s="46"/>
      <c r="E257" s="56"/>
      <c r="F257" s="56"/>
      <c r="G257" s="56"/>
      <c r="H257" s="56"/>
      <c r="I257" s="56"/>
      <c r="J257" s="239"/>
    </row>
    <row r="258" spans="1:10" ht="17.25" customHeight="1">
      <c r="A258" s="279" t="s">
        <v>135</v>
      </c>
      <c r="B258" s="280"/>
      <c r="C258" s="166"/>
      <c r="D258" s="166"/>
      <c r="E258" s="141"/>
      <c r="F258" s="141"/>
      <c r="G258" s="141"/>
      <c r="H258" s="141"/>
      <c r="I258" s="141"/>
      <c r="J258" s="240"/>
    </row>
    <row r="259" spans="1:10" ht="7.5" customHeight="1" thickBot="1">
      <c r="A259" s="44"/>
      <c r="B259" s="57"/>
      <c r="C259" s="46"/>
      <c r="D259" s="46"/>
      <c r="E259" s="56"/>
      <c r="F259" s="56"/>
      <c r="G259" s="56"/>
      <c r="H259" s="56"/>
      <c r="I259" s="56"/>
      <c r="J259" s="239"/>
    </row>
    <row r="260" spans="1:10" ht="17.25" customHeight="1" thickBot="1">
      <c r="A260" s="44"/>
      <c r="B260" s="122" t="s">
        <v>111</v>
      </c>
      <c r="C260" s="148"/>
      <c r="E260" s="122"/>
      <c r="F260" s="119" t="s">
        <v>117</v>
      </c>
      <c r="G260" s="303"/>
      <c r="H260" s="304"/>
      <c r="I260" s="6" t="s">
        <v>120</v>
      </c>
      <c r="J260" s="238" t="s">
        <v>176</v>
      </c>
    </row>
    <row r="261" spans="1:10" ht="7.5" customHeight="1" thickBot="1">
      <c r="A261" s="44"/>
      <c r="B261" s="56"/>
      <c r="D261" s="56"/>
      <c r="E261" s="56"/>
      <c r="G261" s="56"/>
      <c r="I261" s="120"/>
      <c r="J261" s="239"/>
    </row>
    <row r="262" spans="1:10" ht="17.25" customHeight="1" thickBot="1">
      <c r="A262" s="44"/>
      <c r="B262" s="122" t="s">
        <v>112</v>
      </c>
      <c r="C262" s="148"/>
      <c r="E262" s="122"/>
      <c r="F262" s="119" t="s">
        <v>117</v>
      </c>
      <c r="G262" s="303"/>
      <c r="H262" s="304"/>
      <c r="I262" s="6" t="s">
        <v>120</v>
      </c>
      <c r="J262" s="238" t="s">
        <v>178</v>
      </c>
    </row>
    <row r="263" spans="1:10" ht="7.5" customHeight="1" thickBot="1">
      <c r="A263" s="44"/>
      <c r="B263" s="56"/>
      <c r="D263" s="56"/>
      <c r="E263" s="56"/>
      <c r="G263" s="56"/>
      <c r="I263" s="120"/>
      <c r="J263" s="239"/>
    </row>
    <row r="264" spans="1:10" ht="17.25" customHeight="1" thickBot="1">
      <c r="A264" s="44"/>
      <c r="B264" s="122" t="s">
        <v>113</v>
      </c>
      <c r="C264" s="148"/>
      <c r="E264" s="122"/>
      <c r="F264" s="119" t="s">
        <v>117</v>
      </c>
      <c r="G264" s="303"/>
      <c r="H264" s="304"/>
      <c r="I264" s="6" t="s">
        <v>120</v>
      </c>
      <c r="J264" s="238" t="s">
        <v>178</v>
      </c>
    </row>
    <row r="265" spans="1:10" ht="7.5" customHeight="1" thickBot="1">
      <c r="A265" s="44"/>
      <c r="B265" s="56"/>
      <c r="D265" s="56"/>
      <c r="E265" s="56"/>
      <c r="F265" s="56"/>
      <c r="G265" s="56"/>
      <c r="H265" s="56"/>
      <c r="I265" s="56"/>
      <c r="J265" s="239"/>
    </row>
    <row r="266" spans="1:10" ht="17.25" customHeight="1">
      <c r="A266" s="44"/>
      <c r="B266" s="46" t="s">
        <v>96</v>
      </c>
      <c r="C266" s="295"/>
      <c r="D266" s="296"/>
      <c r="E266" s="296"/>
      <c r="F266" s="296"/>
      <c r="G266" s="296"/>
      <c r="H266" s="296"/>
      <c r="I266" s="297"/>
      <c r="J266" s="239"/>
    </row>
    <row r="267" spans="1:10" ht="17.25" customHeight="1" thickBot="1">
      <c r="A267" s="44"/>
      <c r="B267" s="57"/>
      <c r="C267" s="298"/>
      <c r="D267" s="299"/>
      <c r="E267" s="299"/>
      <c r="F267" s="299"/>
      <c r="G267" s="299"/>
      <c r="H267" s="299"/>
      <c r="I267" s="300"/>
      <c r="J267" s="239"/>
    </row>
    <row r="268" spans="1:10" ht="7.5" customHeight="1">
      <c r="A268" s="44"/>
      <c r="B268" s="57"/>
      <c r="C268" s="46"/>
      <c r="D268" s="46"/>
      <c r="E268" s="56"/>
      <c r="F268" s="56"/>
      <c r="G268" s="56"/>
      <c r="H268" s="56"/>
      <c r="I268" s="56"/>
      <c r="J268" s="239"/>
    </row>
    <row r="269" spans="1:10" ht="17.25" customHeight="1">
      <c r="A269" s="279" t="s">
        <v>136</v>
      </c>
      <c r="B269" s="280"/>
      <c r="C269" s="166"/>
      <c r="D269" s="166"/>
      <c r="E269" s="141"/>
      <c r="F269" s="141"/>
      <c r="G269" s="141"/>
      <c r="H269" s="141"/>
      <c r="I269" s="141"/>
      <c r="J269" s="240"/>
    </row>
    <row r="270" spans="1:10" ht="7.5" customHeight="1" thickBot="1">
      <c r="A270" s="44"/>
      <c r="B270" s="57"/>
      <c r="C270" s="46"/>
      <c r="D270" s="46"/>
      <c r="E270" s="56"/>
      <c r="F270" s="56"/>
      <c r="G270" s="56"/>
      <c r="H270" s="56"/>
      <c r="I270" s="56"/>
      <c r="J270" s="239"/>
    </row>
    <row r="271" spans="1:10" ht="17.25" customHeight="1" thickBot="1">
      <c r="A271" s="44"/>
      <c r="B271" s="122" t="s">
        <v>114</v>
      </c>
      <c r="C271" s="148"/>
      <c r="E271" s="122"/>
      <c r="F271" s="119" t="s">
        <v>117</v>
      </c>
      <c r="G271" s="303"/>
      <c r="H271" s="304"/>
      <c r="I271" s="6" t="s">
        <v>118</v>
      </c>
      <c r="J271" s="238" t="s">
        <v>169</v>
      </c>
    </row>
    <row r="272" spans="1:10" ht="7.5" customHeight="1" thickBot="1">
      <c r="A272" s="44"/>
      <c r="B272" s="56"/>
      <c r="D272" s="56"/>
      <c r="E272" s="56"/>
      <c r="G272" s="56"/>
      <c r="I272" s="120"/>
      <c r="J272" s="239"/>
    </row>
    <row r="273" spans="1:16" ht="17.25" customHeight="1" thickBot="1">
      <c r="A273" s="44"/>
      <c r="B273" s="122" t="s">
        <v>115</v>
      </c>
      <c r="C273" s="148"/>
      <c r="E273" s="122"/>
      <c r="F273" s="119" t="s">
        <v>117</v>
      </c>
      <c r="G273" s="303"/>
      <c r="H273" s="304"/>
      <c r="I273" s="6" t="s">
        <v>116</v>
      </c>
      <c r="J273" s="238" t="s">
        <v>179</v>
      </c>
    </row>
    <row r="274" spans="1:16" ht="7.5" customHeight="1" thickBot="1">
      <c r="A274" s="44"/>
      <c r="B274" s="56"/>
      <c r="D274" s="56"/>
      <c r="E274" s="56"/>
      <c r="G274" s="56"/>
      <c r="I274" s="120"/>
      <c r="J274" s="239"/>
    </row>
    <row r="275" spans="1:16" ht="17.25" customHeight="1">
      <c r="A275" s="44"/>
      <c r="B275" s="46" t="s">
        <v>96</v>
      </c>
      <c r="C275" s="295"/>
      <c r="D275" s="296"/>
      <c r="E275" s="296"/>
      <c r="F275" s="296"/>
      <c r="G275" s="296"/>
      <c r="H275" s="296"/>
      <c r="I275" s="297"/>
      <c r="J275" s="239"/>
    </row>
    <row r="276" spans="1:16" ht="17.25" customHeight="1" thickBot="1">
      <c r="A276" s="44"/>
      <c r="B276" s="57"/>
      <c r="C276" s="298"/>
      <c r="D276" s="299"/>
      <c r="E276" s="299"/>
      <c r="F276" s="299"/>
      <c r="G276" s="299"/>
      <c r="H276" s="299"/>
      <c r="I276" s="300"/>
      <c r="J276" s="239"/>
    </row>
    <row r="277" spans="1:16" ht="7.5" customHeight="1">
      <c r="A277" s="44"/>
      <c r="B277" s="57"/>
      <c r="C277" s="46"/>
      <c r="D277" s="46"/>
      <c r="E277" s="56"/>
      <c r="F277" s="56"/>
      <c r="G277" s="56"/>
      <c r="H277" s="56"/>
      <c r="I277" s="56"/>
      <c r="J277" s="239"/>
    </row>
    <row r="278" spans="1:16" ht="17.25" customHeight="1">
      <c r="A278" s="291" t="s">
        <v>27</v>
      </c>
      <c r="B278" s="271"/>
      <c r="C278" s="165"/>
      <c r="D278" s="165"/>
      <c r="E278" s="165"/>
      <c r="F278" s="165"/>
      <c r="G278" s="165"/>
      <c r="H278" s="165"/>
      <c r="I278" s="165"/>
      <c r="J278" s="243"/>
    </row>
    <row r="279" spans="1:16" ht="17.25" customHeight="1">
      <c r="A279" s="279" t="s">
        <v>137</v>
      </c>
      <c r="B279" s="280"/>
      <c r="C279" s="139"/>
      <c r="D279" s="139"/>
      <c r="E279" s="139"/>
      <c r="F279" s="139"/>
      <c r="G279" s="139"/>
      <c r="H279" s="139"/>
      <c r="I279" s="139"/>
      <c r="J279" s="244"/>
      <c r="L279" s="278" t="s">
        <v>151</v>
      </c>
      <c r="M279" s="278"/>
      <c r="N279" s="278"/>
      <c r="O279" s="278"/>
      <c r="P279" s="278"/>
    </row>
    <row r="280" spans="1:16" ht="7.5" customHeight="1" thickBot="1">
      <c r="A280" s="109"/>
      <c r="B280" s="164"/>
      <c r="C280" s="65"/>
      <c r="D280" s="65"/>
      <c r="E280" s="65"/>
      <c r="F280" s="65"/>
      <c r="G280" s="65"/>
      <c r="H280" s="65"/>
      <c r="I280" s="65"/>
      <c r="J280" s="238"/>
      <c r="L280" s="278"/>
      <c r="M280" s="278"/>
      <c r="N280" s="278"/>
      <c r="O280" s="278"/>
      <c r="P280" s="278"/>
    </row>
    <row r="281" spans="1:16" s="247" customFormat="1" ht="17.25" customHeight="1" thickBot="1">
      <c r="A281" s="255"/>
      <c r="B281" s="249" t="s">
        <v>381</v>
      </c>
      <c r="C281" s="281"/>
      <c r="D281" s="282"/>
      <c r="E281" s="254" t="s">
        <v>382</v>
      </c>
      <c r="F281" s="254"/>
      <c r="G281" s="254"/>
      <c r="H281" s="254"/>
      <c r="I281" s="254"/>
      <c r="J281" s="258" t="s">
        <v>383</v>
      </c>
      <c r="L281" s="278"/>
      <c r="M281" s="278"/>
      <c r="N281" s="278"/>
      <c r="O281" s="278"/>
      <c r="P281" s="278"/>
    </row>
    <row r="282" spans="1:16" s="247" customFormat="1" ht="7.5" customHeight="1" thickBot="1">
      <c r="A282" s="253"/>
      <c r="B282" s="249"/>
      <c r="C282" s="251"/>
      <c r="D282" s="251"/>
      <c r="E282" s="251"/>
      <c r="F282" s="251"/>
      <c r="G282" s="251"/>
      <c r="H282" s="251"/>
      <c r="I282" s="251"/>
      <c r="J282" s="258"/>
      <c r="L282" s="278"/>
      <c r="M282" s="278"/>
      <c r="N282" s="278"/>
      <c r="O282" s="278"/>
      <c r="P282" s="278"/>
    </row>
    <row r="283" spans="1:16" ht="17.25" customHeight="1" thickBot="1">
      <c r="A283" s="109"/>
      <c r="B283" s="164" t="s">
        <v>74</v>
      </c>
      <c r="C283" s="266"/>
      <c r="D283" s="267"/>
      <c r="E283" s="267"/>
      <c r="F283" s="267"/>
      <c r="G283" s="267"/>
      <c r="H283" s="267"/>
      <c r="I283" s="268"/>
      <c r="J283" s="245" t="s">
        <v>345</v>
      </c>
      <c r="L283" s="278"/>
      <c r="M283" s="278"/>
      <c r="N283" s="278"/>
      <c r="O283" s="278"/>
      <c r="P283" s="278"/>
    </row>
    <row r="284" spans="1:16" ht="7.5" customHeight="1" thickBot="1">
      <c r="A284" s="109"/>
      <c r="B284" s="164"/>
      <c r="C284" s="37"/>
      <c r="D284" s="37"/>
      <c r="E284" s="37"/>
      <c r="F284" s="37"/>
      <c r="G284" s="37"/>
      <c r="H284" s="37"/>
      <c r="I284" s="37"/>
      <c r="J284" s="245"/>
      <c r="L284" s="278"/>
      <c r="M284" s="278"/>
      <c r="N284" s="278"/>
      <c r="O284" s="278"/>
      <c r="P284" s="278"/>
    </row>
    <row r="285" spans="1:16" ht="17.25" customHeight="1" thickBot="1">
      <c r="A285" s="109"/>
      <c r="B285" s="164" t="s">
        <v>75</v>
      </c>
      <c r="C285" s="281"/>
      <c r="D285" s="282"/>
      <c r="E285" s="113" t="s">
        <v>31</v>
      </c>
      <c r="F285" s="113"/>
      <c r="G285" s="113"/>
      <c r="H285" s="113"/>
      <c r="I285" s="113"/>
      <c r="J285" s="245" t="s">
        <v>351</v>
      </c>
      <c r="L285" s="278"/>
      <c r="M285" s="278"/>
      <c r="N285" s="278"/>
      <c r="O285" s="278"/>
      <c r="P285" s="278"/>
    </row>
    <row r="286" spans="1:16" ht="7.5" customHeight="1" thickBot="1">
      <c r="A286" s="109"/>
      <c r="B286" s="164"/>
      <c r="C286" s="113"/>
      <c r="D286" s="113"/>
      <c r="E286" s="113"/>
      <c r="F286" s="113"/>
      <c r="G286" s="113"/>
      <c r="H286" s="113"/>
      <c r="I286" s="113"/>
      <c r="J286" s="245"/>
    </row>
    <row r="287" spans="1:16" ht="17.25" customHeight="1" thickBot="1">
      <c r="A287" s="109"/>
      <c r="B287" s="164" t="s">
        <v>78</v>
      </c>
      <c r="C287" s="266"/>
      <c r="D287" s="267"/>
      <c r="E287" s="267"/>
      <c r="F287" s="267"/>
      <c r="G287" s="267"/>
      <c r="H287" s="267"/>
      <c r="I287" s="268"/>
      <c r="J287" s="245" t="s">
        <v>346</v>
      </c>
    </row>
    <row r="288" spans="1:16" ht="7.5" customHeight="1" thickBot="1">
      <c r="A288" s="44"/>
      <c r="B288" s="164"/>
      <c r="C288" s="37"/>
      <c r="D288" s="37"/>
      <c r="E288" s="37"/>
      <c r="F288" s="37"/>
      <c r="G288" s="37"/>
      <c r="H288" s="37"/>
      <c r="I288" s="37"/>
      <c r="J288" s="245"/>
    </row>
    <row r="289" spans="1:10" ht="17.25" customHeight="1" thickBot="1">
      <c r="A289" s="109"/>
      <c r="B289" s="164" t="s">
        <v>76</v>
      </c>
      <c r="C289" s="266"/>
      <c r="D289" s="267"/>
      <c r="E289" s="267"/>
      <c r="F289" s="267"/>
      <c r="G289" s="267"/>
      <c r="H289" s="267"/>
      <c r="I289" s="268"/>
      <c r="J289" s="245" t="s">
        <v>347</v>
      </c>
    </row>
    <row r="290" spans="1:10" ht="7.5" customHeight="1" thickBot="1">
      <c r="A290" s="44"/>
      <c r="B290" s="164"/>
      <c r="C290" s="37"/>
      <c r="D290" s="37"/>
      <c r="E290" s="37"/>
      <c r="F290" s="37"/>
      <c r="G290" s="37"/>
      <c r="H290" s="37"/>
      <c r="I290" s="37"/>
      <c r="J290" s="245"/>
    </row>
    <row r="291" spans="1:10" ht="17.25" customHeight="1" thickBot="1">
      <c r="A291" s="109"/>
      <c r="B291" s="164" t="s">
        <v>77</v>
      </c>
      <c r="C291" s="281"/>
      <c r="D291" s="282"/>
      <c r="E291" s="113" t="s">
        <v>31</v>
      </c>
      <c r="F291" s="113"/>
      <c r="G291" s="113"/>
      <c r="H291" s="113"/>
      <c r="I291" s="113"/>
      <c r="J291" s="245" t="s">
        <v>352</v>
      </c>
    </row>
    <row r="292" spans="1:10" ht="7.5" customHeight="1" thickBot="1">
      <c r="A292" s="109"/>
      <c r="B292" s="164"/>
      <c r="C292" s="113"/>
      <c r="D292" s="113"/>
      <c r="E292" s="113"/>
      <c r="F292" s="113"/>
      <c r="G292" s="113"/>
      <c r="H292" s="113"/>
      <c r="I292" s="113"/>
      <c r="J292" s="245"/>
    </row>
    <row r="293" spans="1:10" ht="17.25" customHeight="1" thickBot="1">
      <c r="A293" s="109"/>
      <c r="B293" s="164" t="s">
        <v>79</v>
      </c>
      <c r="C293" s="266"/>
      <c r="D293" s="267"/>
      <c r="E293" s="267"/>
      <c r="F293" s="267"/>
      <c r="G293" s="267"/>
      <c r="H293" s="267"/>
      <c r="I293" s="268"/>
      <c r="J293" s="245" t="s">
        <v>348</v>
      </c>
    </row>
    <row r="294" spans="1:10" ht="7.5" customHeight="1">
      <c r="A294" s="44"/>
      <c r="B294" s="57"/>
      <c r="C294" s="57"/>
      <c r="D294" s="57"/>
      <c r="E294" s="57"/>
      <c r="F294" s="57"/>
      <c r="G294" s="57"/>
      <c r="H294" s="57"/>
      <c r="I294" s="57"/>
      <c r="J294" s="238"/>
    </row>
    <row r="295" spans="1:10" ht="17.25" customHeight="1">
      <c r="A295" s="279" t="s">
        <v>138</v>
      </c>
      <c r="B295" s="280"/>
      <c r="C295" s="139"/>
      <c r="D295" s="139"/>
      <c r="E295" s="139"/>
      <c r="F295" s="139"/>
      <c r="G295" s="139"/>
      <c r="H295" s="139"/>
      <c r="I295" s="139"/>
      <c r="J295" s="244"/>
    </row>
    <row r="296" spans="1:10" ht="7.5" customHeight="1" thickBot="1">
      <c r="A296" s="109"/>
      <c r="B296" s="164"/>
      <c r="C296" s="37"/>
      <c r="D296" s="37"/>
      <c r="E296" s="37"/>
      <c r="F296" s="37"/>
      <c r="G296" s="37"/>
      <c r="H296" s="37"/>
      <c r="I296" s="37"/>
      <c r="J296" s="238"/>
    </row>
    <row r="297" spans="1:10" s="247" customFormat="1" ht="17.25" customHeight="1" thickBot="1">
      <c r="A297" s="255"/>
      <c r="B297" s="249" t="s">
        <v>384</v>
      </c>
      <c r="C297" s="281"/>
      <c r="D297" s="282"/>
      <c r="E297" s="254" t="s">
        <v>382</v>
      </c>
      <c r="F297" s="254"/>
      <c r="G297" s="254"/>
      <c r="H297" s="254"/>
      <c r="I297" s="254"/>
      <c r="J297" s="258" t="s">
        <v>383</v>
      </c>
    </row>
    <row r="298" spans="1:10" s="247" customFormat="1" ht="7.5" customHeight="1" thickBot="1">
      <c r="A298" s="253"/>
      <c r="B298" s="249"/>
      <c r="C298" s="251"/>
      <c r="D298" s="251"/>
      <c r="E298" s="251"/>
      <c r="F298" s="251"/>
      <c r="G298" s="251"/>
      <c r="H298" s="251"/>
      <c r="I298" s="251"/>
      <c r="J298" s="258"/>
    </row>
    <row r="299" spans="1:10" ht="17.25" customHeight="1" thickBot="1">
      <c r="A299" s="109"/>
      <c r="B299" s="164" t="s">
        <v>70</v>
      </c>
      <c r="C299" s="266"/>
      <c r="D299" s="267"/>
      <c r="E299" s="267"/>
      <c r="F299" s="267"/>
      <c r="G299" s="267"/>
      <c r="H299" s="267"/>
      <c r="I299" s="268"/>
      <c r="J299" s="245" t="s">
        <v>345</v>
      </c>
    </row>
    <row r="300" spans="1:10" ht="7.5" customHeight="1" thickBot="1">
      <c r="A300" s="109"/>
      <c r="B300" s="164"/>
      <c r="C300" s="37"/>
      <c r="D300" s="37"/>
      <c r="E300" s="37"/>
      <c r="F300" s="37"/>
      <c r="G300" s="37"/>
      <c r="H300" s="37"/>
      <c r="I300" s="37"/>
      <c r="J300" s="245"/>
    </row>
    <row r="301" spans="1:10" ht="17.25" customHeight="1" thickBot="1">
      <c r="A301" s="109"/>
      <c r="B301" s="164" t="s">
        <v>71</v>
      </c>
      <c r="C301" s="281"/>
      <c r="D301" s="282"/>
      <c r="E301" s="113" t="s">
        <v>31</v>
      </c>
      <c r="F301" s="113"/>
      <c r="G301" s="113"/>
      <c r="H301" s="113"/>
      <c r="I301" s="113"/>
      <c r="J301" s="245" t="s">
        <v>353</v>
      </c>
    </row>
    <row r="302" spans="1:10" ht="7.5" customHeight="1" thickBot="1">
      <c r="A302" s="109"/>
      <c r="B302" s="164"/>
      <c r="C302" s="113"/>
      <c r="D302" s="113"/>
      <c r="E302" s="113"/>
      <c r="F302" s="113"/>
      <c r="G302" s="113"/>
      <c r="H302" s="113"/>
      <c r="I302" s="113"/>
      <c r="J302" s="245"/>
    </row>
    <row r="303" spans="1:10" ht="17.25" customHeight="1" thickBot="1">
      <c r="A303" s="109"/>
      <c r="B303" s="164" t="s">
        <v>80</v>
      </c>
      <c r="C303" s="266"/>
      <c r="D303" s="267"/>
      <c r="E303" s="267"/>
      <c r="F303" s="267"/>
      <c r="G303" s="267"/>
      <c r="H303" s="267"/>
      <c r="I303" s="268"/>
      <c r="J303" s="245" t="s">
        <v>348</v>
      </c>
    </row>
    <row r="304" spans="1:10" ht="7.5" customHeight="1">
      <c r="A304" s="109"/>
      <c r="B304" s="164"/>
      <c r="C304" s="37"/>
      <c r="D304" s="37"/>
      <c r="E304" s="37"/>
      <c r="F304" s="37"/>
      <c r="G304" s="37"/>
      <c r="H304" s="37"/>
      <c r="I304" s="37"/>
      <c r="J304" s="245"/>
    </row>
    <row r="305" spans="1:10" ht="7.5" customHeight="1" thickBot="1">
      <c r="A305" s="109"/>
      <c r="B305" s="164"/>
      <c r="C305" s="37"/>
      <c r="D305" s="37"/>
      <c r="E305" s="37"/>
      <c r="F305" s="37"/>
      <c r="G305" s="37"/>
      <c r="H305" s="37"/>
      <c r="I305" s="37"/>
      <c r="J305" s="245"/>
    </row>
    <row r="306" spans="1:10" ht="17.25" customHeight="1" thickBot="1">
      <c r="A306" s="109"/>
      <c r="B306" s="164" t="s">
        <v>72</v>
      </c>
      <c r="C306" s="266"/>
      <c r="D306" s="267"/>
      <c r="E306" s="267"/>
      <c r="F306" s="267"/>
      <c r="G306" s="267"/>
      <c r="H306" s="267"/>
      <c r="I306" s="268"/>
      <c r="J306" s="245" t="s">
        <v>349</v>
      </c>
    </row>
    <row r="307" spans="1:10" ht="7.5" customHeight="1" thickBot="1">
      <c r="A307" s="109"/>
      <c r="B307" s="164"/>
      <c r="C307" s="37"/>
      <c r="D307" s="37"/>
      <c r="E307" s="37"/>
      <c r="F307" s="37"/>
      <c r="G307" s="37"/>
      <c r="H307" s="37"/>
      <c r="I307" s="37"/>
      <c r="J307" s="245"/>
    </row>
    <row r="308" spans="1:10" ht="17.25" customHeight="1" thickBot="1">
      <c r="A308" s="109"/>
      <c r="B308" s="164" t="s">
        <v>73</v>
      </c>
      <c r="C308" s="281"/>
      <c r="D308" s="282"/>
      <c r="E308" s="113" t="s">
        <v>31</v>
      </c>
      <c r="F308" s="113"/>
      <c r="G308" s="113"/>
      <c r="H308" s="113"/>
      <c r="I308" s="113"/>
      <c r="J308" s="245" t="s">
        <v>354</v>
      </c>
    </row>
    <row r="309" spans="1:10" ht="7.5" customHeight="1" thickBot="1">
      <c r="A309" s="109"/>
      <c r="B309" s="164"/>
      <c r="C309" s="113"/>
      <c r="D309" s="113"/>
      <c r="E309" s="113"/>
      <c r="F309" s="113"/>
      <c r="G309" s="113"/>
      <c r="H309" s="113"/>
      <c r="I309" s="113"/>
      <c r="J309" s="245"/>
    </row>
    <row r="310" spans="1:10" ht="17.25" customHeight="1" thickBot="1">
      <c r="A310" s="109"/>
      <c r="B310" s="164" t="s">
        <v>81</v>
      </c>
      <c r="C310" s="266"/>
      <c r="D310" s="267"/>
      <c r="E310" s="267"/>
      <c r="F310" s="267"/>
      <c r="G310" s="267"/>
      <c r="H310" s="267"/>
      <c r="I310" s="268"/>
      <c r="J310" s="245" t="s">
        <v>350</v>
      </c>
    </row>
    <row r="311" spans="1:10" ht="7.5" customHeight="1">
      <c r="A311" s="123"/>
      <c r="B311" s="124"/>
      <c r="C311" s="125"/>
      <c r="D311" s="125"/>
      <c r="E311" s="125"/>
      <c r="F311" s="125"/>
      <c r="G311" s="125"/>
      <c r="H311" s="125"/>
      <c r="I311" s="125"/>
      <c r="J311" s="132"/>
    </row>
  </sheetData>
  <sheetProtection selectLockedCells="1"/>
  <mergeCells count="171">
    <mergeCell ref="L176:P180"/>
    <mergeCell ref="L182:P188"/>
    <mergeCell ref="A188:J188"/>
    <mergeCell ref="L189:P197"/>
    <mergeCell ref="C243:I244"/>
    <mergeCell ref="C230:I231"/>
    <mergeCell ref="C205:I206"/>
    <mergeCell ref="A189:B189"/>
    <mergeCell ref="G260:H260"/>
    <mergeCell ref="G214:H214"/>
    <mergeCell ref="G216:H216"/>
    <mergeCell ref="G218:H218"/>
    <mergeCell ref="G220:H220"/>
    <mergeCell ref="A182:B182"/>
    <mergeCell ref="C184:I184"/>
    <mergeCell ref="G201:H201"/>
    <mergeCell ref="G203:H203"/>
    <mergeCell ref="G252:H252"/>
    <mergeCell ref="C121:I121"/>
    <mergeCell ref="C123:I123"/>
    <mergeCell ref="C125:I125"/>
    <mergeCell ref="C127:I127"/>
    <mergeCell ref="G273:H273"/>
    <mergeCell ref="G235:H235"/>
    <mergeCell ref="G237:H237"/>
    <mergeCell ref="G239:H239"/>
    <mergeCell ref="G241:H241"/>
    <mergeCell ref="G248:H248"/>
    <mergeCell ref="C186:F186"/>
    <mergeCell ref="C129:I129"/>
    <mergeCell ref="C131:I131"/>
    <mergeCell ref="C133:I133"/>
    <mergeCell ref="C135:I135"/>
    <mergeCell ref="C137:I137"/>
    <mergeCell ref="G226:H226"/>
    <mergeCell ref="G228:H228"/>
    <mergeCell ref="G262:H262"/>
    <mergeCell ref="G264:H264"/>
    <mergeCell ref="G271:H271"/>
    <mergeCell ref="L16:P20"/>
    <mergeCell ref="L62:P69"/>
    <mergeCell ref="O73:P79"/>
    <mergeCell ref="L22:P28"/>
    <mergeCell ref="G26:I26"/>
    <mergeCell ref="L30:P35"/>
    <mergeCell ref="L38:P47"/>
    <mergeCell ref="C56:I56"/>
    <mergeCell ref="C58:I58"/>
    <mergeCell ref="C60:I60"/>
    <mergeCell ref="A75:B75"/>
    <mergeCell ref="A69:B69"/>
    <mergeCell ref="A63:B63"/>
    <mergeCell ref="E28:F28"/>
    <mergeCell ref="G28:H28"/>
    <mergeCell ref="C79:I79"/>
    <mergeCell ref="C77:I77"/>
    <mergeCell ref="A171:B171"/>
    <mergeCell ref="A30:B30"/>
    <mergeCell ref="C32:I32"/>
    <mergeCell ref="C34:I34"/>
    <mergeCell ref="C36:I36"/>
    <mergeCell ref="C38:I38"/>
    <mergeCell ref="C40:I40"/>
    <mergeCell ref="C42:I42"/>
    <mergeCell ref="C44:I44"/>
    <mergeCell ref="A46:B46"/>
    <mergeCell ref="C48:I48"/>
    <mergeCell ref="C50:I50"/>
    <mergeCell ref="C52:I52"/>
    <mergeCell ref="C54:I54"/>
    <mergeCell ref="C99:I99"/>
    <mergeCell ref="C101:I101"/>
    <mergeCell ref="C103:I103"/>
    <mergeCell ref="A278:B278"/>
    <mergeCell ref="A172:B172"/>
    <mergeCell ref="C174:I174"/>
    <mergeCell ref="C178:D178"/>
    <mergeCell ref="C180:D180"/>
    <mergeCell ref="F180:H180"/>
    <mergeCell ref="C176:I176"/>
    <mergeCell ref="C275:I276"/>
    <mergeCell ref="A208:B208"/>
    <mergeCell ref="A233:B233"/>
    <mergeCell ref="A246:B246"/>
    <mergeCell ref="A258:B258"/>
    <mergeCell ref="A269:B269"/>
    <mergeCell ref="G191:H191"/>
    <mergeCell ref="G193:H193"/>
    <mergeCell ref="G195:H195"/>
    <mergeCell ref="G197:H197"/>
    <mergeCell ref="G199:H199"/>
    <mergeCell ref="C266:I267"/>
    <mergeCell ref="C256:I256"/>
    <mergeCell ref="G250:H250"/>
    <mergeCell ref="G254:H254"/>
    <mergeCell ref="G222:H222"/>
    <mergeCell ref="G224:H224"/>
    <mergeCell ref="A62:B62"/>
    <mergeCell ref="C67:I67"/>
    <mergeCell ref="C71:I71"/>
    <mergeCell ref="C73:I73"/>
    <mergeCell ref="C12:I12"/>
    <mergeCell ref="C14:I14"/>
    <mergeCell ref="C16:I16"/>
    <mergeCell ref="C65:I65"/>
    <mergeCell ref="C18:I18"/>
    <mergeCell ref="A4:J4"/>
    <mergeCell ref="A20:B20"/>
    <mergeCell ref="G22:H22"/>
    <mergeCell ref="C22:D22"/>
    <mergeCell ref="E22:F22"/>
    <mergeCell ref="C24:D24"/>
    <mergeCell ref="E24:F24"/>
    <mergeCell ref="G24:H24"/>
    <mergeCell ref="C28:D28"/>
    <mergeCell ref="C7:I7"/>
    <mergeCell ref="A7:B7"/>
    <mergeCell ref="A8:B8"/>
    <mergeCell ref="L279:P285"/>
    <mergeCell ref="C303:I303"/>
    <mergeCell ref="C310:I310"/>
    <mergeCell ref="A295:B295"/>
    <mergeCell ref="A279:B279"/>
    <mergeCell ref="C293:I293"/>
    <mergeCell ref="C299:I299"/>
    <mergeCell ref="C306:I306"/>
    <mergeCell ref="C301:D301"/>
    <mergeCell ref="C308:D308"/>
    <mergeCell ref="C289:I289"/>
    <mergeCell ref="C283:I283"/>
    <mergeCell ref="C285:D285"/>
    <mergeCell ref="C291:D291"/>
    <mergeCell ref="C287:I287"/>
    <mergeCell ref="C281:D281"/>
    <mergeCell ref="C297:D297"/>
    <mergeCell ref="A81:B81"/>
    <mergeCell ref="C83:I83"/>
    <mergeCell ref="C85:I85"/>
    <mergeCell ref="L85:P87"/>
    <mergeCell ref="C89:I89"/>
    <mergeCell ref="C91:I91"/>
    <mergeCell ref="C93:I93"/>
    <mergeCell ref="C95:I95"/>
    <mergeCell ref="C97:I97"/>
    <mergeCell ref="A105:B105"/>
    <mergeCell ref="C107:I107"/>
    <mergeCell ref="C109:I109"/>
    <mergeCell ref="L109:P111"/>
    <mergeCell ref="C111:I111"/>
    <mergeCell ref="C113:I113"/>
    <mergeCell ref="C115:I115"/>
    <mergeCell ref="C117:I117"/>
    <mergeCell ref="C119:I119"/>
    <mergeCell ref="J139:J169"/>
    <mergeCell ref="C141:I141"/>
    <mergeCell ref="L141:P143"/>
    <mergeCell ref="C143:I143"/>
    <mergeCell ref="C145:I145"/>
    <mergeCell ref="C147:I147"/>
    <mergeCell ref="C149:I149"/>
    <mergeCell ref="C151:I151"/>
    <mergeCell ref="C153:I153"/>
    <mergeCell ref="C155:I155"/>
    <mergeCell ref="C157:I157"/>
    <mergeCell ref="C159:I159"/>
    <mergeCell ref="C161:I161"/>
    <mergeCell ref="C163:I163"/>
    <mergeCell ref="C165:I165"/>
    <mergeCell ref="C167:I167"/>
    <mergeCell ref="C169:I169"/>
    <mergeCell ref="C139:I139"/>
  </mergeCells>
  <phoneticPr fontId="9"/>
  <dataValidations count="16">
    <dataValidation type="whole" allowBlank="1" showInputMessage="1" showErrorMessage="1" errorTitle="西暦の入力" error="4桁の西暦で記載下さい" sqref="C10:C11">
      <formula1>1900</formula1>
      <formula2>2100</formula2>
    </dataValidation>
    <dataValidation type="list" allowBlank="1" showInputMessage="1" showErrorMessage="1" errorTitle="月の入力" error="月を選択して下さい" sqref="E10:E11">
      <formula1>"1,2,3,4,5,6,7,8,9,10,11,12"</formula1>
    </dataValidation>
    <dataValidation type="list" allowBlank="1" showInputMessage="1" showErrorMessage="1" errorTitle="日にちの入力" error="日にちを選択して下さい" sqref="G10:G11">
      <formula1>"1,2,3,4,5,6,7,8,9,10,11,12,13,14,15,16,17,18,19,20,21,22,23,24,25,26,27,28,29,30,31"</formula1>
    </dataValidation>
    <dataValidation type="list" allowBlank="1" showInputMessage="1" showErrorMessage="1" sqref="C87">
      <formula1>"○,-"</formula1>
    </dataValidation>
    <dataValidation type="list" allowBlank="1" showInputMessage="1" showErrorMessage="1" sqref="C180:D180">
      <formula1>"徒歩,車両"</formula1>
    </dataValidation>
    <dataValidation type="list" allowBlank="1" showInputMessage="1" showErrorMessage="1" sqref="C285:D285 C301:D301 C291:D291 C308:D308">
      <formula1>"１,２,３,４,５,６,７,８,９,１０,１１,１２"</formula1>
    </dataValidation>
    <dataValidation type="list" allowBlank="1" showInputMessage="1" sqref="C287:I287 C293:I293">
      <formula1>"防災情報及び避難誘導,防災情報,避難誘導"</formula1>
    </dataValidation>
    <dataValidation type="list" allowBlank="1" showInputMessage="1" sqref="C83:I83">
      <formula1>"ファックス,メール,電話"</formula1>
    </dataValidation>
    <dataValidation type="list" allowBlank="1" showInputMessage="1" showErrorMessage="1" sqref="G26:I26">
      <formula1>"平日と同じ,平日と異なる"</formula1>
    </dataValidation>
    <dataValidation operator="greaterThanOrEqual" allowBlank="1" showInputMessage="1" showErrorMessage="1" sqref="G191 G193 G195 G197 G199 G201 G203 G226 G228 G214 G216 G218 G220 G222 G224 G235 G237 G239 G241 G248 G250 G252 G254 G260 G262 G264 G271 G273"/>
    <dataValidation type="list" allowBlank="1" showInputMessage="1" showErrorMessage="1" sqref="C191 C193 C195 C197 C199 C201 C203 C210 C214 C216 C218 C220 C222 C224 C226 C228 C212 C262 C239 C241 C235 C252 C254 C273 C237 C248 C264 C250 C260 C271">
      <formula1>"有,無"</formula1>
    </dataValidation>
    <dataValidation type="list" allowBlank="1" showInputMessage="1" showErrorMessage="1" sqref="C186">
      <formula1>"徒歩(階段),エレベータ"</formula1>
    </dataValidation>
    <dataValidation type="list" allowBlank="1" showInputMessage="1" sqref="C283:I283 C289:I289">
      <formula1>"新規採用の職員,全職員,防災対応班職員,児童"</formula1>
    </dataValidation>
    <dataValidation type="list" allowBlank="1" showInputMessage="1" sqref="C299:I299 C306:I306">
      <formula1>"新規採用の職員,全職員,児童,児童（職員含む）"</formula1>
    </dataValidation>
    <dataValidation type="list" allowBlank="1" showInputMessage="1" sqref="C303:I303 C310:I310">
      <formula1>"避難誘導,情報収集・伝達,避難訓練,情報収集・伝達及び避難誘導,避難訓練及び避難誘導"</formula1>
    </dataValidation>
    <dataValidation type="list" allowBlank="1" showInputMessage="1" showErrorMessage="1" sqref="C281:D281 C297:D297">
      <formula1>"１,２,３"</formula1>
    </dataValidation>
  </dataValidations>
  <hyperlinks>
    <hyperlink ref="J85" r:id="rId1"/>
    <hyperlink ref="C85" r:id="rId2"/>
    <hyperlink ref="C103" r:id="rId3"/>
    <hyperlink ref="C113" r:id="rId4"/>
  </hyperlinks>
  <pageMargins left="0.7" right="0.7" top="0.75" bottom="0.75" header="0.3" footer="0.3"/>
  <pageSetup paperSize="9" scale="77" orientation="portrait" r:id="rId5"/>
  <rowBreaks count="3" manualBreakCount="3">
    <brk id="61" max="9" man="1"/>
    <brk id="170" max="16383" man="1"/>
    <brk id="232" max="9" man="1"/>
  </rowBreaks>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71"/>
  <sheetViews>
    <sheetView showGridLines="0" view="pageBreakPreview" topLeftCell="A229" zoomScaleNormal="100" zoomScaleSheetLayoutView="100" workbookViewId="0">
      <selection activeCell="N252" sqref="N252"/>
    </sheetView>
  </sheetViews>
  <sheetFormatPr defaultRowHeight="13.5"/>
  <cols>
    <col min="1" max="1" width="1.25" style="4" customWidth="1"/>
    <col min="2" max="2" width="9.125" style="4" customWidth="1"/>
    <col min="3" max="3" width="10.75" style="4" customWidth="1"/>
    <col min="4" max="9" width="9" style="4"/>
    <col min="10" max="10" width="9" style="4" customWidth="1"/>
    <col min="11" max="11" width="10.5" style="4" customWidth="1"/>
    <col min="12" max="12" width="10" style="4" customWidth="1"/>
    <col min="13" max="13" width="18.75" style="4" customWidth="1"/>
    <col min="14" max="14" width="1.875" style="4" customWidth="1"/>
    <col min="15" max="15" width="11.5" style="4" customWidth="1"/>
    <col min="16" max="16" width="9" style="4" customWidth="1"/>
    <col min="17" max="16384" width="9" style="4"/>
  </cols>
  <sheetData>
    <row r="1" spans="2:12" ht="17.25" customHeight="1"/>
    <row r="2" spans="2:12" ht="17.25" customHeight="1"/>
    <row r="3" spans="2:12" ht="17.25" customHeight="1"/>
    <row r="4" spans="2:12" ht="17.25" customHeight="1"/>
    <row r="5" spans="2:12" ht="17.25" customHeight="1"/>
    <row r="6" spans="2:12" ht="17.25" customHeight="1"/>
    <row r="7" spans="2:12" ht="17.25" customHeight="1"/>
    <row r="8" spans="2:12" ht="17.25" customHeight="1"/>
    <row r="9" spans="2:12" ht="17.25" customHeight="1"/>
    <row r="10" spans="2:12" ht="17.25" customHeight="1"/>
    <row r="11" spans="2:12" ht="17.25" customHeight="1"/>
    <row r="12" spans="2:12" ht="17.25" customHeight="1"/>
    <row r="13" spans="2:12" ht="17.25" customHeight="1">
      <c r="B13" s="1"/>
    </row>
    <row r="14" spans="2:12" ht="17.25" customHeight="1">
      <c r="B14" s="1"/>
    </row>
    <row r="15" spans="2:12" ht="17.25" customHeight="1">
      <c r="B15" s="1"/>
    </row>
    <row r="16" spans="2:12" ht="17.25" customHeight="1">
      <c r="B16" s="500" t="s">
        <v>16</v>
      </c>
      <c r="C16" s="500"/>
      <c r="D16" s="500"/>
      <c r="E16" s="500"/>
      <c r="F16" s="500"/>
      <c r="G16" s="500"/>
      <c r="H16" s="500"/>
      <c r="I16" s="500"/>
      <c r="J16" s="500"/>
      <c r="K16" s="500"/>
      <c r="L16" s="8"/>
    </row>
    <row r="17" spans="2:12" ht="17.25" customHeight="1">
      <c r="B17" s="500"/>
      <c r="C17" s="500"/>
      <c r="D17" s="500"/>
      <c r="E17" s="500"/>
      <c r="F17" s="500"/>
      <c r="G17" s="500"/>
      <c r="H17" s="500"/>
      <c r="I17" s="500"/>
      <c r="J17" s="500"/>
      <c r="K17" s="500"/>
      <c r="L17" s="8"/>
    </row>
    <row r="18" spans="2:12" ht="17.25" customHeight="1">
      <c r="B18" s="2"/>
    </row>
    <row r="19" spans="2:12" ht="17.25" customHeight="1">
      <c r="B19" s="2"/>
    </row>
    <row r="20" spans="2:12" ht="17.25" customHeight="1">
      <c r="B20" s="2"/>
    </row>
    <row r="21" spans="2:12" ht="17.25" customHeight="1">
      <c r="B21" s="2"/>
    </row>
    <row r="22" spans="2:12" ht="17.25" customHeight="1">
      <c r="B22" s="2"/>
    </row>
    <row r="23" spans="2:12" ht="17.25" customHeight="1">
      <c r="B23" s="2"/>
    </row>
    <row r="24" spans="2:12" ht="17.25" customHeight="1">
      <c r="B24" s="2"/>
    </row>
    <row r="25" spans="2:12" ht="17.25" customHeight="1">
      <c r="B25" s="2"/>
    </row>
    <row r="26" spans="2:12" ht="17.25" customHeight="1">
      <c r="B26" s="2"/>
    </row>
    <row r="27" spans="2:12" ht="17.25" customHeight="1">
      <c r="B27" s="2"/>
    </row>
    <row r="28" spans="2:12" ht="17.25" customHeight="1">
      <c r="B28" s="2"/>
    </row>
    <row r="29" spans="2:12" ht="17.25" customHeight="1">
      <c r="L29" s="9"/>
    </row>
    <row r="30" spans="2:12" ht="17.25" customHeight="1">
      <c r="L30" s="9"/>
    </row>
    <row r="31" spans="2:12" ht="17.25" customHeight="1">
      <c r="B31" s="502">
        <f>入力シート!C12</f>
        <v>0</v>
      </c>
      <c r="C31" s="502"/>
      <c r="D31" s="502"/>
      <c r="E31" s="502"/>
      <c r="F31" s="502"/>
      <c r="G31" s="502"/>
      <c r="H31" s="502"/>
      <c r="I31" s="502"/>
      <c r="J31" s="502"/>
      <c r="K31" s="502"/>
      <c r="L31" s="7"/>
    </row>
    <row r="32" spans="2:12" ht="17.25" customHeight="1">
      <c r="B32" s="502"/>
      <c r="C32" s="502"/>
      <c r="D32" s="502"/>
      <c r="E32" s="502"/>
      <c r="F32" s="502"/>
      <c r="G32" s="502"/>
      <c r="H32" s="502"/>
      <c r="I32" s="502"/>
      <c r="J32" s="502"/>
      <c r="K32" s="502"/>
      <c r="L32" s="7"/>
    </row>
    <row r="33" spans="2:11" ht="17.25" customHeight="1"/>
    <row r="34" spans="2:11" ht="17.25" customHeight="1"/>
    <row r="35" spans="2:11" ht="17.25" customHeight="1"/>
    <row r="36" spans="2:11" ht="17.25" customHeight="1"/>
    <row r="37" spans="2:11" ht="17.25" customHeight="1">
      <c r="B37" s="501" t="str">
        <f>入力シート!C10&amp;"年 "&amp;入力シート!E10&amp;"月　作成"</f>
        <v>年 月　作成</v>
      </c>
      <c r="C37" s="501"/>
      <c r="D37" s="501"/>
      <c r="E37" s="501"/>
      <c r="F37" s="501"/>
      <c r="G37" s="501"/>
      <c r="H37" s="501"/>
      <c r="I37" s="501"/>
      <c r="J37" s="501"/>
      <c r="K37" s="501"/>
    </row>
    <row r="38" spans="2:11" ht="17.25" customHeight="1">
      <c r="B38" s="501"/>
      <c r="C38" s="501"/>
      <c r="D38" s="501"/>
      <c r="E38" s="501"/>
      <c r="F38" s="501"/>
      <c r="G38" s="501"/>
      <c r="H38" s="501"/>
      <c r="I38" s="501"/>
      <c r="J38" s="501"/>
      <c r="K38" s="501"/>
    </row>
    <row r="39" spans="2:11" ht="17.25" customHeight="1"/>
    <row r="40" spans="2:11" ht="17.25" customHeight="1"/>
    <row r="41" spans="2:11" ht="17.25" customHeight="1"/>
    <row r="42" spans="2:11" ht="17.25" customHeight="1">
      <c r="B42" s="2"/>
    </row>
    <row r="43" spans="2:11" ht="17.25" customHeight="1">
      <c r="B43" s="2"/>
    </row>
    <row r="44" spans="2:11" ht="17.25" customHeight="1">
      <c r="B44" s="2"/>
    </row>
    <row r="45" spans="2:11" ht="17.25" customHeight="1">
      <c r="B45" s="2"/>
    </row>
    <row r="46" spans="2:11" ht="17.25" customHeight="1">
      <c r="B46" s="2"/>
    </row>
    <row r="47" spans="2:11" ht="17.25" customHeight="1">
      <c r="B47" s="2"/>
    </row>
    <row r="48" spans="2:11" ht="17.25" customHeight="1">
      <c r="B48" s="2"/>
    </row>
    <row r="49" spans="1:26" ht="17.25">
      <c r="A49" s="334" t="s">
        <v>362</v>
      </c>
      <c r="B49" s="334"/>
      <c r="C49" s="334"/>
      <c r="D49" s="334"/>
      <c r="E49" s="334"/>
      <c r="F49" s="334"/>
      <c r="G49" s="334"/>
      <c r="H49" s="334"/>
      <c r="I49" s="334"/>
      <c r="J49" s="334"/>
      <c r="K49" s="334"/>
      <c r="L49" s="10"/>
    </row>
    <row r="50" spans="1:26" ht="17.25" customHeight="1">
      <c r="B50" s="329" t="s">
        <v>43</v>
      </c>
      <c r="C50" s="329"/>
      <c r="D50" s="329"/>
      <c r="E50" s="329"/>
      <c r="F50" s="329"/>
      <c r="G50" s="329"/>
      <c r="H50" s="329"/>
      <c r="I50" s="329"/>
      <c r="J50" s="329"/>
      <c r="K50" s="329"/>
      <c r="L50" s="12"/>
      <c r="Z50" s="4" t="s">
        <v>17</v>
      </c>
    </row>
    <row r="51" spans="1:26" ht="17.25" customHeight="1">
      <c r="B51" s="329"/>
      <c r="C51" s="329"/>
      <c r="D51" s="329"/>
      <c r="E51" s="329"/>
      <c r="F51" s="329"/>
      <c r="G51" s="329"/>
      <c r="H51" s="329"/>
      <c r="I51" s="329"/>
      <c r="J51" s="329"/>
      <c r="K51" s="329"/>
      <c r="L51" s="12"/>
    </row>
    <row r="52" spans="1:26" ht="17.25" customHeight="1">
      <c r="B52" s="12"/>
      <c r="C52" s="12"/>
      <c r="D52" s="12"/>
      <c r="E52" s="12"/>
      <c r="F52" s="74"/>
      <c r="G52" s="12"/>
      <c r="H52" s="12"/>
      <c r="I52" s="12"/>
      <c r="J52" s="12"/>
      <c r="K52" s="12"/>
      <c r="L52" s="12"/>
    </row>
    <row r="53" spans="1:26" ht="17.25" customHeight="1">
      <c r="A53" s="517" t="s">
        <v>363</v>
      </c>
      <c r="B53" s="517"/>
      <c r="C53" s="517"/>
      <c r="D53" s="517"/>
      <c r="E53" s="517"/>
      <c r="F53" s="517"/>
      <c r="G53" s="517"/>
      <c r="H53" s="517"/>
      <c r="I53" s="517"/>
      <c r="J53" s="517"/>
      <c r="K53" s="517"/>
      <c r="L53" s="82"/>
    </row>
    <row r="54" spans="1:26" ht="17.25" customHeight="1">
      <c r="B54" s="326" t="s">
        <v>201</v>
      </c>
      <c r="C54" s="326"/>
      <c r="D54" s="326"/>
      <c r="E54" s="326"/>
      <c r="F54" s="326"/>
      <c r="G54" s="326"/>
      <c r="H54" s="326"/>
      <c r="I54" s="326"/>
      <c r="J54" s="326"/>
      <c r="K54" s="326"/>
      <c r="L54" s="82"/>
    </row>
    <row r="55" spans="1:26" ht="17.25" customHeight="1">
      <c r="B55" s="326"/>
      <c r="C55" s="326"/>
      <c r="D55" s="326"/>
      <c r="E55" s="326"/>
      <c r="F55" s="326"/>
      <c r="G55" s="326"/>
      <c r="H55" s="326"/>
      <c r="I55" s="326"/>
      <c r="J55" s="326"/>
      <c r="K55" s="326"/>
      <c r="L55" s="82"/>
    </row>
    <row r="56" spans="1:26" ht="17.25" customHeight="1">
      <c r="B56" s="82"/>
      <c r="C56" s="82"/>
      <c r="D56" s="82"/>
      <c r="E56" s="82"/>
      <c r="F56" s="82"/>
      <c r="G56" s="82"/>
      <c r="H56" s="82"/>
      <c r="I56" s="82"/>
      <c r="J56" s="82"/>
      <c r="K56" s="82"/>
      <c r="L56" s="82"/>
    </row>
    <row r="57" spans="1:26" ht="17.25">
      <c r="A57" s="334" t="s">
        <v>364</v>
      </c>
      <c r="B57" s="334"/>
      <c r="C57" s="334"/>
      <c r="D57" s="334"/>
      <c r="E57" s="334"/>
      <c r="F57" s="334"/>
      <c r="G57" s="334"/>
      <c r="H57" s="334"/>
      <c r="I57" s="334"/>
      <c r="J57" s="334"/>
      <c r="K57" s="334"/>
      <c r="L57" s="10"/>
    </row>
    <row r="58" spans="1:26" s="246" customFormat="1" ht="18" customHeight="1">
      <c r="A58" s="326" t="s">
        <v>359</v>
      </c>
      <c r="B58" s="326"/>
      <c r="C58" s="326"/>
      <c r="D58" s="326"/>
      <c r="E58" s="326"/>
      <c r="F58" s="326"/>
      <c r="G58" s="326"/>
      <c r="H58" s="326"/>
      <c r="I58" s="326"/>
      <c r="J58" s="326"/>
      <c r="K58" s="326"/>
      <c r="L58" s="248"/>
      <c r="M58" s="330" t="s">
        <v>386</v>
      </c>
      <c r="N58" s="330"/>
      <c r="O58" s="330"/>
      <c r="P58" s="330"/>
      <c r="Q58" s="330"/>
    </row>
    <row r="59" spans="1:26" s="246" customFormat="1" ht="18" customHeight="1">
      <c r="A59" s="326" t="s">
        <v>360</v>
      </c>
      <c r="B59" s="326"/>
      <c r="C59" s="326"/>
      <c r="D59" s="326"/>
      <c r="E59" s="326"/>
      <c r="F59" s="326"/>
      <c r="G59" s="326"/>
      <c r="H59" s="326"/>
      <c r="I59" s="326"/>
      <c r="J59" s="326"/>
      <c r="K59" s="326"/>
      <c r="L59" s="248"/>
      <c r="M59" s="330"/>
      <c r="N59" s="330"/>
      <c r="O59" s="330"/>
      <c r="P59" s="330"/>
      <c r="Q59" s="330"/>
    </row>
    <row r="60" spans="1:26" s="246" customFormat="1" ht="18" customHeight="1">
      <c r="A60" s="326" t="s">
        <v>361</v>
      </c>
      <c r="B60" s="326"/>
      <c r="C60" s="326"/>
      <c r="D60" s="326"/>
      <c r="E60" s="326"/>
      <c r="F60" s="326"/>
      <c r="G60" s="326"/>
      <c r="H60" s="326"/>
      <c r="I60" s="326"/>
      <c r="J60" s="326"/>
      <c r="K60" s="326"/>
      <c r="L60" s="248"/>
      <c r="M60" s="330"/>
      <c r="N60" s="330"/>
      <c r="O60" s="330"/>
      <c r="P60" s="330"/>
      <c r="Q60" s="330"/>
    </row>
    <row r="61" spans="1:26" s="246" customFormat="1" ht="18" customHeight="1">
      <c r="A61" s="248"/>
      <c r="B61" s="248"/>
      <c r="C61" s="248"/>
      <c r="D61" s="248"/>
      <c r="E61" s="248"/>
      <c r="F61" s="248"/>
      <c r="G61" s="248"/>
      <c r="H61" s="248"/>
      <c r="I61" s="248"/>
      <c r="J61" s="248"/>
      <c r="K61" s="248"/>
      <c r="L61" s="248"/>
      <c r="M61" s="330"/>
      <c r="N61" s="330"/>
      <c r="O61" s="330"/>
      <c r="P61" s="330"/>
      <c r="Q61" s="330"/>
    </row>
    <row r="62" spans="1:26" ht="18.75" thickBot="1">
      <c r="B62" s="340" t="s">
        <v>53</v>
      </c>
      <c r="C62" s="340"/>
      <c r="D62" s="340"/>
      <c r="E62" s="340"/>
      <c r="F62" s="340"/>
      <c r="G62" s="340"/>
      <c r="H62" s="340"/>
      <c r="I62" s="340"/>
      <c r="J62" s="340"/>
      <c r="K62" s="340"/>
      <c r="L62" s="11"/>
    </row>
    <row r="63" spans="1:26" ht="18">
      <c r="B63" s="11"/>
      <c r="C63" s="513" t="s">
        <v>48</v>
      </c>
      <c r="D63" s="514"/>
      <c r="E63" s="514"/>
      <c r="F63" s="514"/>
      <c r="G63" s="514"/>
      <c r="H63" s="514"/>
      <c r="I63" s="514"/>
      <c r="J63" s="515"/>
      <c r="K63" s="11"/>
      <c r="L63" s="11"/>
    </row>
    <row r="64" spans="1:26" ht="18">
      <c r="B64" s="11"/>
      <c r="C64" s="493" t="s">
        <v>44</v>
      </c>
      <c r="D64" s="491"/>
      <c r="E64" s="491"/>
      <c r="F64" s="530"/>
      <c r="G64" s="490" t="s">
        <v>45</v>
      </c>
      <c r="H64" s="491"/>
      <c r="I64" s="491"/>
      <c r="J64" s="492"/>
      <c r="K64" s="11"/>
      <c r="L64" s="11"/>
    </row>
    <row r="65" spans="1:12" ht="18">
      <c r="B65" s="11"/>
      <c r="C65" s="493" t="s">
        <v>46</v>
      </c>
      <c r="D65" s="494"/>
      <c r="E65" s="490" t="s">
        <v>47</v>
      </c>
      <c r="F65" s="494"/>
      <c r="G65" s="490" t="s">
        <v>46</v>
      </c>
      <c r="H65" s="494"/>
      <c r="I65" s="490" t="s">
        <v>47</v>
      </c>
      <c r="J65" s="495"/>
      <c r="K65" s="11"/>
      <c r="L65" s="11"/>
    </row>
    <row r="66" spans="1:12" ht="18">
      <c r="B66" s="11"/>
      <c r="C66" s="475" t="s">
        <v>49</v>
      </c>
      <c r="D66" s="476"/>
      <c r="E66" s="516" t="s">
        <v>49</v>
      </c>
      <c r="F66" s="476"/>
      <c r="G66" s="89"/>
      <c r="H66" s="90"/>
      <c r="I66" s="89"/>
      <c r="J66" s="91"/>
      <c r="K66" s="11"/>
      <c r="L66" s="11"/>
    </row>
    <row r="67" spans="1:12" ht="18">
      <c r="B67" s="11"/>
      <c r="C67" s="477" t="str">
        <f>入力シート!I22&amp;"名"</f>
        <v>0名</v>
      </c>
      <c r="D67" s="478"/>
      <c r="E67" s="528" t="str">
        <f>入力シート!E22&amp;"名"</f>
        <v>0名</v>
      </c>
      <c r="F67" s="478"/>
      <c r="G67" s="496" t="s">
        <v>45</v>
      </c>
      <c r="H67" s="497"/>
      <c r="I67" s="496" t="s">
        <v>45</v>
      </c>
      <c r="J67" s="519"/>
      <c r="K67" s="11"/>
      <c r="L67" s="11"/>
    </row>
    <row r="68" spans="1:12" ht="18">
      <c r="B68" s="11"/>
      <c r="C68" s="475" t="s">
        <v>50</v>
      </c>
      <c r="D68" s="476"/>
      <c r="E68" s="516" t="s">
        <v>50</v>
      </c>
      <c r="F68" s="476"/>
      <c r="G68" s="496" t="str">
        <f>IF(入力シート!G26="平日と異なる",入力シート!I28&amp;"名","（平日と同じ）")</f>
        <v>（平日と同じ）</v>
      </c>
      <c r="H68" s="497"/>
      <c r="I68" s="496" t="str">
        <f>IF(入力シート!G26="平日と異なる",入力シート!E28&amp;"名","（平日と同じ）")</f>
        <v>（平日と同じ）</v>
      </c>
      <c r="J68" s="519"/>
      <c r="K68" s="11"/>
      <c r="L68" s="11"/>
    </row>
    <row r="69" spans="1:12" ht="18.75" thickBot="1">
      <c r="B69" s="11"/>
      <c r="C69" s="479" t="str">
        <f>入力シート!I24&amp;"名"</f>
        <v>0名</v>
      </c>
      <c r="D69" s="480"/>
      <c r="E69" s="529" t="str">
        <f>入力シート!E24&amp;"名"</f>
        <v>0名</v>
      </c>
      <c r="F69" s="480"/>
      <c r="G69" s="92"/>
      <c r="H69" s="93"/>
      <c r="I69" s="92"/>
      <c r="J69" s="94"/>
      <c r="K69" s="11"/>
      <c r="L69" s="11"/>
    </row>
    <row r="70" spans="1:12" ht="18">
      <c r="B70" s="11"/>
      <c r="C70" s="11"/>
      <c r="D70" s="11"/>
      <c r="E70" s="11"/>
      <c r="F70" s="11"/>
      <c r="G70" s="11"/>
      <c r="H70" s="11"/>
      <c r="I70" s="11"/>
      <c r="J70" s="11"/>
      <c r="K70" s="11"/>
      <c r="L70" s="11"/>
    </row>
    <row r="71" spans="1:12" ht="17.25">
      <c r="A71" s="334" t="s">
        <v>365</v>
      </c>
      <c r="B71" s="334"/>
      <c r="C71" s="334"/>
      <c r="D71" s="334"/>
      <c r="E71" s="334"/>
      <c r="F71" s="334"/>
      <c r="G71" s="334"/>
      <c r="H71" s="334"/>
      <c r="I71" s="334"/>
      <c r="J71" s="334"/>
      <c r="K71" s="334"/>
      <c r="L71" s="192"/>
    </row>
    <row r="72" spans="1:12" ht="17.25" customHeight="1">
      <c r="A72" s="326" t="s">
        <v>226</v>
      </c>
      <c r="B72" s="326"/>
      <c r="C72" s="326"/>
      <c r="D72" s="326"/>
      <c r="E72" s="326"/>
      <c r="F72" s="326"/>
      <c r="G72" s="326"/>
      <c r="H72" s="326"/>
      <c r="I72" s="326"/>
      <c r="J72" s="326"/>
      <c r="K72" s="326"/>
      <c r="L72" s="186"/>
    </row>
    <row r="73" spans="1:12" ht="17.25" customHeight="1">
      <c r="A73" s="326" t="s">
        <v>227</v>
      </c>
      <c r="B73" s="326"/>
      <c r="C73" s="326"/>
      <c r="D73" s="326"/>
      <c r="E73" s="326"/>
      <c r="F73" s="326"/>
      <c r="G73" s="326"/>
      <c r="H73" s="326"/>
      <c r="I73" s="326"/>
      <c r="J73" s="326"/>
      <c r="K73" s="326"/>
      <c r="L73" s="186"/>
    </row>
    <row r="74" spans="1:12" ht="17.25" customHeight="1">
      <c r="A74" s="326" t="s">
        <v>228</v>
      </c>
      <c r="B74" s="326"/>
      <c r="C74" s="326"/>
      <c r="D74" s="326"/>
      <c r="E74" s="326"/>
      <c r="F74" s="326"/>
      <c r="G74" s="326"/>
      <c r="H74" s="326"/>
      <c r="I74" s="326"/>
      <c r="J74" s="326"/>
      <c r="K74" s="326"/>
      <c r="L74" s="186"/>
    </row>
    <row r="75" spans="1:12" ht="17.25" customHeight="1">
      <c r="A75" s="343" t="s">
        <v>306</v>
      </c>
      <c r="B75" s="343"/>
      <c r="C75" s="343"/>
      <c r="D75" s="343"/>
      <c r="E75" s="343"/>
      <c r="F75" s="343"/>
      <c r="G75" s="343"/>
      <c r="H75" s="343"/>
      <c r="I75" s="343"/>
      <c r="J75" s="343"/>
      <c r="K75" s="343"/>
      <c r="L75" s="187"/>
    </row>
    <row r="76" spans="1:12" ht="17.25" customHeight="1">
      <c r="A76" s="343" t="s">
        <v>307</v>
      </c>
      <c r="B76" s="343"/>
      <c r="C76" s="343"/>
      <c r="D76" s="343"/>
      <c r="E76" s="343"/>
      <c r="F76" s="343"/>
      <c r="G76" s="343"/>
      <c r="H76" s="343"/>
      <c r="I76" s="343"/>
      <c r="J76" s="343"/>
      <c r="K76" s="343"/>
      <c r="L76" s="186"/>
    </row>
    <row r="77" spans="1:12" ht="17.25" customHeight="1">
      <c r="A77" s="343" t="s">
        <v>308</v>
      </c>
      <c r="B77" s="343"/>
      <c r="C77" s="343"/>
      <c r="D77" s="343"/>
      <c r="E77" s="343"/>
      <c r="F77" s="343"/>
      <c r="G77" s="343"/>
      <c r="H77" s="343"/>
      <c r="I77" s="343"/>
      <c r="J77" s="343"/>
      <c r="K77" s="343"/>
      <c r="L77" s="187"/>
    </row>
    <row r="78" spans="1:12" ht="17.25" customHeight="1">
      <c r="A78" s="343" t="s">
        <v>229</v>
      </c>
      <c r="B78" s="343"/>
      <c r="C78" s="343"/>
      <c r="D78" s="343"/>
      <c r="E78" s="343"/>
      <c r="F78" s="343"/>
      <c r="G78" s="343"/>
      <c r="H78" s="343"/>
      <c r="I78" s="343"/>
      <c r="J78" s="343"/>
      <c r="K78" s="343"/>
      <c r="L78" s="187"/>
    </row>
    <row r="79" spans="1:12" ht="17.25" customHeight="1">
      <c r="A79" s="343" t="s">
        <v>309</v>
      </c>
      <c r="B79" s="343"/>
      <c r="C79" s="343"/>
      <c r="D79" s="343"/>
      <c r="E79" s="343"/>
      <c r="F79" s="343"/>
      <c r="G79" s="343"/>
      <c r="H79" s="343"/>
      <c r="I79" s="343"/>
      <c r="J79" s="343"/>
      <c r="K79" s="343"/>
      <c r="L79" s="187"/>
    </row>
    <row r="80" spans="1:12" ht="17.25" customHeight="1">
      <c r="A80" s="343" t="s">
        <v>310</v>
      </c>
      <c r="B80" s="343"/>
      <c r="C80" s="343"/>
      <c r="D80" s="343"/>
      <c r="E80" s="343"/>
      <c r="F80" s="343"/>
      <c r="G80" s="343"/>
      <c r="H80" s="343"/>
      <c r="I80" s="343"/>
      <c r="J80" s="343"/>
      <c r="K80" s="343"/>
      <c r="L80" s="187"/>
    </row>
    <row r="81" spans="1:12" ht="17.25" customHeight="1">
      <c r="A81" s="343" t="s">
        <v>311</v>
      </c>
      <c r="B81" s="343"/>
      <c r="C81" s="343"/>
      <c r="D81" s="343"/>
      <c r="E81" s="343"/>
      <c r="F81" s="343"/>
      <c r="G81" s="343"/>
      <c r="H81" s="343"/>
      <c r="I81" s="343"/>
      <c r="J81" s="343"/>
      <c r="K81" s="343"/>
      <c r="L81" s="187"/>
    </row>
    <row r="82" spans="1:12" ht="17.25" customHeight="1">
      <c r="A82" s="343" t="s">
        <v>230</v>
      </c>
      <c r="B82" s="343"/>
      <c r="C82" s="343"/>
      <c r="D82" s="343"/>
      <c r="E82" s="343"/>
      <c r="F82" s="343"/>
      <c r="G82" s="343"/>
      <c r="H82" s="343"/>
      <c r="I82" s="343"/>
      <c r="J82" s="343"/>
      <c r="K82" s="343"/>
      <c r="L82" s="187"/>
    </row>
    <row r="83" spans="1:12" ht="17.25" customHeight="1">
      <c r="A83" s="326" t="s">
        <v>231</v>
      </c>
      <c r="B83" s="326"/>
      <c r="C83" s="326"/>
      <c r="D83" s="326"/>
      <c r="E83" s="326"/>
      <c r="F83" s="326"/>
      <c r="G83" s="326"/>
      <c r="H83" s="326"/>
      <c r="I83" s="326"/>
      <c r="J83" s="326"/>
      <c r="K83" s="326"/>
      <c r="L83" s="186"/>
    </row>
    <row r="84" spans="1:12" ht="17.25" customHeight="1">
      <c r="A84" s="326" t="s">
        <v>232</v>
      </c>
      <c r="B84" s="326"/>
      <c r="C84" s="326"/>
      <c r="D84" s="326"/>
      <c r="E84" s="326"/>
      <c r="F84" s="326"/>
      <c r="G84" s="326"/>
      <c r="H84" s="326"/>
      <c r="I84" s="326"/>
      <c r="J84" s="326"/>
      <c r="K84" s="326"/>
      <c r="L84" s="186"/>
    </row>
    <row r="85" spans="1:12" ht="17.25" customHeight="1">
      <c r="A85" s="343" t="s">
        <v>233</v>
      </c>
      <c r="B85" s="343"/>
      <c r="C85" s="343"/>
      <c r="D85" s="343"/>
      <c r="E85" s="343"/>
      <c r="F85" s="343"/>
      <c r="G85" s="343"/>
      <c r="H85" s="343"/>
      <c r="I85" s="343"/>
      <c r="J85" s="343"/>
      <c r="K85" s="343"/>
      <c r="L85" s="187"/>
    </row>
    <row r="86" spans="1:12" ht="18">
      <c r="B86" s="11"/>
      <c r="C86" s="11"/>
      <c r="D86" s="11"/>
      <c r="E86" s="11"/>
      <c r="F86" s="11"/>
      <c r="G86" s="11"/>
      <c r="H86" s="11"/>
      <c r="I86" s="11"/>
      <c r="J86" s="11"/>
      <c r="K86" s="11"/>
      <c r="L86" s="11"/>
    </row>
    <row r="87" spans="1:12" ht="18">
      <c r="B87" s="11"/>
      <c r="C87" s="11"/>
      <c r="D87" s="11"/>
      <c r="E87" s="11"/>
      <c r="F87" s="11"/>
      <c r="G87" s="11"/>
      <c r="H87" s="11"/>
      <c r="I87" s="11"/>
      <c r="J87" s="11"/>
      <c r="K87" s="11"/>
      <c r="L87" s="11"/>
    </row>
    <row r="88" spans="1:12" ht="18">
      <c r="B88" s="11"/>
      <c r="C88" s="11"/>
      <c r="D88" s="11"/>
      <c r="E88" s="11"/>
      <c r="F88" s="11"/>
      <c r="G88" s="11"/>
      <c r="H88" s="11"/>
      <c r="I88" s="11"/>
      <c r="J88" s="11"/>
      <c r="K88" s="11"/>
      <c r="L88" s="11"/>
    </row>
    <row r="89" spans="1:12" ht="18">
      <c r="B89" s="11"/>
      <c r="C89" s="11"/>
      <c r="D89" s="11"/>
      <c r="E89" s="11"/>
      <c r="F89" s="11"/>
      <c r="G89" s="11"/>
      <c r="H89" s="11"/>
      <c r="I89" s="11"/>
      <c r="J89" s="11"/>
      <c r="K89" s="11"/>
      <c r="L89" s="11"/>
    </row>
    <row r="90" spans="1:12" ht="18">
      <c r="B90" s="11"/>
      <c r="C90" s="11"/>
      <c r="D90" s="11"/>
      <c r="E90" s="11"/>
      <c r="F90" s="11"/>
      <c r="G90" s="11"/>
      <c r="H90" s="11"/>
      <c r="I90" s="11"/>
      <c r="J90" s="11"/>
      <c r="K90" s="11"/>
      <c r="L90" s="11"/>
    </row>
    <row r="91" spans="1:12" ht="18">
      <c r="B91" s="11"/>
      <c r="C91" s="11"/>
      <c r="D91" s="11"/>
      <c r="E91" s="11"/>
      <c r="F91" s="11"/>
      <c r="G91" s="11"/>
      <c r="H91" s="11"/>
      <c r="I91" s="11"/>
      <c r="J91" s="11"/>
      <c r="K91" s="11"/>
      <c r="L91" s="11"/>
    </row>
    <row r="92" spans="1:12" ht="18">
      <c r="B92" s="11"/>
      <c r="C92" s="11"/>
      <c r="D92" s="11"/>
      <c r="E92" s="11"/>
      <c r="F92" s="11"/>
      <c r="G92" s="11"/>
      <c r="H92" s="11"/>
      <c r="I92" s="11"/>
      <c r="J92" s="11"/>
      <c r="K92" s="11"/>
      <c r="L92" s="11"/>
    </row>
    <row r="93" spans="1:12" ht="18">
      <c r="B93" s="11"/>
      <c r="C93" s="11"/>
      <c r="D93" s="11"/>
      <c r="E93" s="11"/>
      <c r="F93" s="11"/>
      <c r="G93" s="11"/>
      <c r="H93" s="11"/>
      <c r="I93" s="11"/>
      <c r="J93" s="11"/>
      <c r="K93" s="11"/>
      <c r="L93" s="11"/>
    </row>
    <row r="94" spans="1:12" ht="18">
      <c r="B94" s="11"/>
      <c r="C94" s="11"/>
      <c r="D94" s="11"/>
      <c r="E94" s="11"/>
      <c r="F94" s="11"/>
      <c r="G94" s="11"/>
      <c r="H94" s="11"/>
      <c r="I94" s="11"/>
      <c r="J94" s="11"/>
      <c r="K94" s="11"/>
      <c r="L94" s="11"/>
    </row>
    <row r="95" spans="1:12" ht="18" customHeight="1">
      <c r="A95" s="20"/>
      <c r="B95" s="20"/>
      <c r="C95" s="20"/>
      <c r="D95" s="20"/>
      <c r="E95" s="20"/>
      <c r="F95" s="20"/>
      <c r="G95" s="20"/>
      <c r="H95" s="20"/>
      <c r="I95" s="20"/>
      <c r="J95" s="20"/>
      <c r="K95" s="20"/>
      <c r="L95" s="20"/>
    </row>
    <row r="96" spans="1:12" ht="18" customHeight="1">
      <c r="A96" s="326" t="s">
        <v>208</v>
      </c>
      <c r="B96" s="326"/>
      <c r="C96" s="326"/>
      <c r="D96" s="326"/>
      <c r="E96" s="326"/>
      <c r="F96" s="326"/>
      <c r="G96" s="326"/>
      <c r="H96" s="326"/>
      <c r="I96" s="326"/>
      <c r="J96" s="326"/>
      <c r="K96" s="326"/>
      <c r="L96" s="20"/>
    </row>
    <row r="97" spans="1:12" ht="7.5" customHeight="1">
      <c r="A97" s="186"/>
      <c r="B97" s="186"/>
      <c r="C97" s="186"/>
      <c r="D97" s="186"/>
      <c r="E97" s="186"/>
      <c r="F97" s="186"/>
      <c r="G97" s="186"/>
      <c r="H97" s="186"/>
      <c r="I97" s="186"/>
      <c r="J97" s="186"/>
      <c r="K97" s="186"/>
      <c r="L97" s="20"/>
    </row>
    <row r="98" spans="1:12" ht="18" customHeight="1">
      <c r="A98" s="187" t="s">
        <v>209</v>
      </c>
      <c r="B98" s="20"/>
      <c r="C98" s="20"/>
      <c r="D98" s="20"/>
      <c r="E98" s="20"/>
      <c r="F98" s="20"/>
      <c r="G98" s="20"/>
      <c r="H98" s="20"/>
      <c r="I98" s="20"/>
      <c r="J98" s="20"/>
      <c r="K98" s="20"/>
      <c r="L98" s="20"/>
    </row>
    <row r="99" spans="1:12" ht="7.5" customHeight="1" thickBot="1">
      <c r="A99" s="20"/>
      <c r="B99" s="20"/>
      <c r="C99" s="20"/>
      <c r="D99" s="20"/>
      <c r="E99" s="20"/>
      <c r="F99" s="20"/>
      <c r="G99" s="20"/>
      <c r="H99" s="20"/>
      <c r="I99" s="20"/>
      <c r="J99" s="20"/>
      <c r="K99" s="20"/>
      <c r="L99" s="20"/>
    </row>
    <row r="100" spans="1:12" s="197" customFormat="1" ht="18" customHeight="1" thickBot="1">
      <c r="A100" s="187"/>
      <c r="B100" s="424" t="s">
        <v>210</v>
      </c>
      <c r="C100" s="426"/>
      <c r="D100" s="426"/>
      <c r="E100" s="429" t="str">
        <f>入力シート!C32</f>
        <v>施設長　《役職》○○○○</v>
      </c>
      <c r="F100" s="429"/>
      <c r="G100" s="429"/>
      <c r="H100" s="429"/>
      <c r="I100" s="429"/>
      <c r="J100" s="430"/>
      <c r="K100" s="187"/>
      <c r="L100" s="187"/>
    </row>
    <row r="101" spans="1:12" s="197" customFormat="1" ht="18" customHeight="1" thickBot="1">
      <c r="A101" s="187"/>
      <c r="B101" s="187"/>
      <c r="C101" s="187"/>
      <c r="D101" s="187"/>
      <c r="E101" s="187"/>
      <c r="F101" s="187"/>
      <c r="G101" s="187"/>
      <c r="H101" s="187"/>
      <c r="I101" s="187"/>
      <c r="J101" s="187"/>
      <c r="K101" s="187"/>
      <c r="L101" s="187"/>
    </row>
    <row r="102" spans="1:12" s="197" customFormat="1" ht="18" customHeight="1" thickBot="1">
      <c r="A102" s="187"/>
      <c r="B102" s="424" t="s">
        <v>211</v>
      </c>
      <c r="C102" s="426"/>
      <c r="D102" s="425"/>
      <c r="E102" s="187"/>
      <c r="F102" s="424" t="s">
        <v>212</v>
      </c>
      <c r="G102" s="426"/>
      <c r="H102" s="427" t="str">
        <f>入力シート!C34</f>
        <v>班長　　《役職》○○○○</v>
      </c>
      <c r="I102" s="427"/>
      <c r="J102" s="427"/>
      <c r="K102" s="428"/>
      <c r="L102" s="187"/>
    </row>
    <row r="103" spans="1:12" s="197" customFormat="1" ht="7.5" customHeight="1" thickBot="1">
      <c r="A103" s="187"/>
      <c r="B103" s="187"/>
      <c r="C103" s="187"/>
      <c r="D103" s="187"/>
      <c r="E103" s="187"/>
      <c r="F103" s="187"/>
      <c r="G103" s="187"/>
      <c r="H103" s="187"/>
      <c r="I103" s="187"/>
      <c r="J103" s="187"/>
      <c r="K103" s="187"/>
      <c r="L103" s="187"/>
    </row>
    <row r="104" spans="1:12" s="197" customFormat="1" ht="18" customHeight="1" thickBot="1">
      <c r="A104" s="187"/>
      <c r="B104" s="187"/>
      <c r="C104" s="190"/>
      <c r="D104" s="190"/>
      <c r="E104" s="187"/>
      <c r="F104" s="424" t="s">
        <v>213</v>
      </c>
      <c r="G104" s="426"/>
      <c r="H104" s="427" t="str">
        <f>入力シート!C36</f>
        <v>副班長　《役職》○○○○</v>
      </c>
      <c r="I104" s="427"/>
      <c r="J104" s="427"/>
      <c r="K104" s="428"/>
      <c r="L104" s="187"/>
    </row>
    <row r="105" spans="1:12" s="197" customFormat="1" ht="18" customHeight="1" thickBot="1">
      <c r="A105" s="187"/>
      <c r="B105" s="187"/>
      <c r="C105" s="187"/>
      <c r="D105" s="187"/>
      <c r="E105" s="187"/>
      <c r="F105" s="187"/>
      <c r="G105" s="187"/>
      <c r="H105" s="187"/>
      <c r="I105" s="187"/>
      <c r="J105" s="187"/>
      <c r="K105" s="187"/>
      <c r="L105" s="187"/>
    </row>
    <row r="106" spans="1:12" s="197" customFormat="1" ht="18" customHeight="1" thickBot="1">
      <c r="A106" s="187"/>
      <c r="B106" s="187"/>
      <c r="C106" s="424" t="s">
        <v>214</v>
      </c>
      <c r="D106" s="425"/>
      <c r="E106" s="187"/>
      <c r="F106" s="424" t="s">
        <v>212</v>
      </c>
      <c r="G106" s="426"/>
      <c r="H106" s="427" t="str">
        <f>入力シート!C38</f>
        <v>班長　　《役職》○○○○</v>
      </c>
      <c r="I106" s="427"/>
      <c r="J106" s="427"/>
      <c r="K106" s="428"/>
      <c r="L106" s="187"/>
    </row>
    <row r="107" spans="1:12" s="197" customFormat="1" ht="7.5" customHeight="1" thickBot="1">
      <c r="A107" s="187"/>
      <c r="B107" s="187"/>
      <c r="C107" s="187"/>
      <c r="D107" s="187"/>
      <c r="E107" s="187"/>
      <c r="F107" s="187"/>
      <c r="G107" s="187"/>
      <c r="H107" s="187"/>
      <c r="I107" s="187"/>
      <c r="J107" s="187"/>
      <c r="K107" s="187"/>
      <c r="L107" s="187"/>
    </row>
    <row r="108" spans="1:12" s="197" customFormat="1" ht="18" customHeight="1" thickBot="1">
      <c r="A108" s="187"/>
      <c r="B108" s="187"/>
      <c r="C108" s="187"/>
      <c r="D108" s="187"/>
      <c r="E108" s="187"/>
      <c r="F108" s="424" t="s">
        <v>213</v>
      </c>
      <c r="G108" s="426"/>
      <c r="H108" s="427" t="str">
        <f>入力シート!C40</f>
        <v>副班長　《役職》○○○○</v>
      </c>
      <c r="I108" s="427"/>
      <c r="J108" s="427"/>
      <c r="K108" s="428"/>
      <c r="L108" s="187"/>
    </row>
    <row r="109" spans="1:12" s="197" customFormat="1" ht="18" customHeight="1" thickBot="1">
      <c r="A109" s="187"/>
      <c r="B109" s="187"/>
      <c r="C109" s="187"/>
      <c r="D109" s="187"/>
      <c r="E109" s="187"/>
      <c r="F109" s="187"/>
      <c r="G109" s="187"/>
      <c r="H109" s="187"/>
      <c r="I109" s="187"/>
      <c r="J109" s="187"/>
      <c r="K109" s="187"/>
      <c r="L109" s="187"/>
    </row>
    <row r="110" spans="1:12" s="197" customFormat="1" ht="18" customHeight="1" thickBot="1">
      <c r="A110" s="187"/>
      <c r="B110" s="187"/>
      <c r="C110" s="424" t="s">
        <v>215</v>
      </c>
      <c r="D110" s="425"/>
      <c r="E110" s="187"/>
      <c r="F110" s="424" t="s">
        <v>212</v>
      </c>
      <c r="G110" s="426"/>
      <c r="H110" s="427" t="str">
        <f>入力シート!C42</f>
        <v>班長　　《役職》○○○○</v>
      </c>
      <c r="I110" s="427"/>
      <c r="J110" s="427"/>
      <c r="K110" s="428"/>
      <c r="L110" s="187"/>
    </row>
    <row r="111" spans="1:12" s="197" customFormat="1" ht="7.5" customHeight="1" thickBot="1">
      <c r="A111" s="187"/>
      <c r="B111" s="187"/>
      <c r="C111" s="187"/>
      <c r="D111" s="187"/>
      <c r="E111" s="187"/>
      <c r="F111" s="187"/>
      <c r="G111" s="187"/>
      <c r="H111" s="187"/>
      <c r="I111" s="187"/>
      <c r="J111" s="187"/>
      <c r="K111" s="187"/>
      <c r="L111" s="187"/>
    </row>
    <row r="112" spans="1:12" s="197" customFormat="1" ht="18" customHeight="1" thickBot="1">
      <c r="A112" s="187"/>
      <c r="B112" s="187"/>
      <c r="C112" s="187"/>
      <c r="D112" s="187"/>
      <c r="E112" s="187"/>
      <c r="F112" s="424" t="s">
        <v>213</v>
      </c>
      <c r="G112" s="426"/>
      <c r="H112" s="427" t="str">
        <f>入力シート!C44</f>
        <v>副班長　《役職》○○○○</v>
      </c>
      <c r="I112" s="427"/>
      <c r="J112" s="427"/>
      <c r="K112" s="428"/>
      <c r="L112" s="187"/>
    </row>
    <row r="113" spans="1:12" s="197" customFormat="1" ht="18" customHeight="1">
      <c r="A113" s="187"/>
      <c r="B113" s="187"/>
      <c r="C113" s="187"/>
      <c r="D113" s="187"/>
      <c r="E113" s="187"/>
      <c r="F113" s="187"/>
      <c r="G113" s="187"/>
      <c r="H113" s="187"/>
      <c r="I113" s="187"/>
      <c r="J113" s="187"/>
      <c r="K113" s="187"/>
      <c r="L113" s="187"/>
    </row>
    <row r="114" spans="1:12" s="197" customFormat="1" ht="18" customHeight="1">
      <c r="A114" s="187" t="s">
        <v>216</v>
      </c>
      <c r="B114" s="187"/>
      <c r="C114" s="187"/>
      <c r="D114" s="187"/>
      <c r="E114" s="187"/>
      <c r="F114" s="187"/>
      <c r="G114" s="187"/>
      <c r="H114" s="187"/>
      <c r="I114" s="187"/>
      <c r="J114" s="187"/>
      <c r="K114" s="187"/>
      <c r="L114" s="187"/>
    </row>
    <row r="115" spans="1:12" s="197" customFormat="1" ht="7.5" customHeight="1" thickBot="1">
      <c r="A115" s="187"/>
      <c r="B115" s="187"/>
      <c r="C115" s="187"/>
      <c r="D115" s="187"/>
      <c r="E115" s="187"/>
      <c r="F115" s="187"/>
      <c r="G115" s="187"/>
      <c r="H115" s="187"/>
      <c r="I115" s="187"/>
      <c r="J115" s="187"/>
      <c r="K115" s="187"/>
      <c r="L115" s="187"/>
    </row>
    <row r="116" spans="1:12" s="197" customFormat="1" ht="18" customHeight="1" thickBot="1">
      <c r="A116" s="187"/>
      <c r="B116" s="424" t="s">
        <v>210</v>
      </c>
      <c r="C116" s="426"/>
      <c r="D116" s="426"/>
      <c r="E116" s="429" t="str">
        <f>入力シート!C48</f>
        <v>施設長　《役職》○○○○</v>
      </c>
      <c r="F116" s="429"/>
      <c r="G116" s="429"/>
      <c r="H116" s="429"/>
      <c r="I116" s="429"/>
      <c r="J116" s="430"/>
      <c r="K116" s="187"/>
      <c r="L116" s="187"/>
    </row>
    <row r="117" spans="1:12" s="197" customFormat="1" ht="18" customHeight="1" thickBot="1">
      <c r="A117" s="187"/>
      <c r="B117" s="187"/>
      <c r="C117" s="187"/>
      <c r="D117" s="187"/>
      <c r="E117" s="187"/>
      <c r="F117" s="187"/>
      <c r="G117" s="187"/>
      <c r="H117" s="187"/>
      <c r="I117" s="187"/>
      <c r="J117" s="187"/>
      <c r="K117" s="187"/>
      <c r="L117" s="187"/>
    </row>
    <row r="118" spans="1:12" s="197" customFormat="1" ht="18" customHeight="1" thickBot="1">
      <c r="A118" s="187"/>
      <c r="B118" s="424" t="s">
        <v>211</v>
      </c>
      <c r="C118" s="426"/>
      <c r="D118" s="425"/>
      <c r="E118" s="187"/>
      <c r="F118" s="424" t="s">
        <v>212</v>
      </c>
      <c r="G118" s="426"/>
      <c r="H118" s="427" t="str">
        <f>入力シート!C50</f>
        <v>班長　　《役職》○○○○</v>
      </c>
      <c r="I118" s="427"/>
      <c r="J118" s="427"/>
      <c r="K118" s="428"/>
      <c r="L118" s="187"/>
    </row>
    <row r="119" spans="1:12" s="197" customFormat="1" ht="7.5" customHeight="1" thickBot="1">
      <c r="A119" s="187"/>
      <c r="B119" s="187"/>
      <c r="C119" s="187"/>
      <c r="D119" s="187"/>
      <c r="E119" s="187"/>
      <c r="F119" s="187"/>
      <c r="G119" s="187"/>
      <c r="H119" s="187"/>
      <c r="I119" s="187"/>
      <c r="J119" s="187"/>
      <c r="K119" s="187"/>
      <c r="L119" s="187"/>
    </row>
    <row r="120" spans="1:12" s="197" customFormat="1" ht="18" customHeight="1" thickBot="1">
      <c r="A120" s="187"/>
      <c r="B120" s="187"/>
      <c r="C120" s="190"/>
      <c r="D120" s="190"/>
      <c r="E120" s="187"/>
      <c r="F120" s="424" t="s">
        <v>213</v>
      </c>
      <c r="G120" s="426"/>
      <c r="H120" s="427" t="str">
        <f>入力シート!C52</f>
        <v>副班長　《役職》○○○○</v>
      </c>
      <c r="I120" s="427"/>
      <c r="J120" s="427"/>
      <c r="K120" s="428"/>
      <c r="L120" s="187"/>
    </row>
    <row r="121" spans="1:12" s="197" customFormat="1" ht="18" customHeight="1" thickBot="1">
      <c r="A121" s="187"/>
      <c r="B121" s="187"/>
      <c r="C121" s="187"/>
      <c r="D121" s="187"/>
      <c r="E121" s="187"/>
      <c r="F121" s="187"/>
      <c r="G121" s="187"/>
      <c r="H121" s="187"/>
      <c r="I121" s="187"/>
      <c r="J121" s="187"/>
      <c r="K121" s="187"/>
      <c r="L121" s="187"/>
    </row>
    <row r="122" spans="1:12" s="197" customFormat="1" ht="18" customHeight="1" thickBot="1">
      <c r="A122" s="187"/>
      <c r="B122" s="187"/>
      <c r="C122" s="424" t="s">
        <v>214</v>
      </c>
      <c r="D122" s="425"/>
      <c r="E122" s="187"/>
      <c r="F122" s="424" t="s">
        <v>212</v>
      </c>
      <c r="G122" s="426"/>
      <c r="H122" s="427" t="str">
        <f>入力シート!C54</f>
        <v>班長　　《役職》○○○○</v>
      </c>
      <c r="I122" s="427"/>
      <c r="J122" s="427"/>
      <c r="K122" s="428"/>
      <c r="L122" s="187"/>
    </row>
    <row r="123" spans="1:12" s="197" customFormat="1" ht="7.5" customHeight="1" thickBot="1">
      <c r="A123" s="187"/>
      <c r="B123" s="187"/>
      <c r="C123" s="187"/>
      <c r="D123" s="187"/>
      <c r="E123" s="187"/>
      <c r="F123" s="187"/>
      <c r="G123" s="187"/>
      <c r="H123" s="187"/>
      <c r="I123" s="187"/>
      <c r="J123" s="187"/>
      <c r="K123" s="187"/>
      <c r="L123" s="187"/>
    </row>
    <row r="124" spans="1:12" s="197" customFormat="1" ht="18" customHeight="1" thickBot="1">
      <c r="A124" s="187"/>
      <c r="B124" s="187"/>
      <c r="C124" s="187"/>
      <c r="D124" s="187"/>
      <c r="E124" s="187"/>
      <c r="F124" s="424" t="s">
        <v>213</v>
      </c>
      <c r="G124" s="426"/>
      <c r="H124" s="427" t="str">
        <f>入力シート!C56</f>
        <v>副班長　《役職》○○○○</v>
      </c>
      <c r="I124" s="427"/>
      <c r="J124" s="427"/>
      <c r="K124" s="428"/>
      <c r="L124" s="187"/>
    </row>
    <row r="125" spans="1:12" s="197" customFormat="1" ht="18" customHeight="1" thickBot="1">
      <c r="A125" s="187"/>
      <c r="B125" s="187"/>
      <c r="C125" s="187"/>
      <c r="D125" s="187"/>
      <c r="E125" s="187"/>
      <c r="F125" s="187"/>
      <c r="G125" s="187"/>
      <c r="H125" s="187"/>
      <c r="I125" s="187"/>
      <c r="J125" s="187"/>
      <c r="K125" s="187"/>
      <c r="L125" s="187"/>
    </row>
    <row r="126" spans="1:12" s="197" customFormat="1" ht="18" customHeight="1" thickBot="1">
      <c r="A126" s="187"/>
      <c r="B126" s="187"/>
      <c r="C126" s="424" t="s">
        <v>215</v>
      </c>
      <c r="D126" s="425"/>
      <c r="E126" s="187"/>
      <c r="F126" s="424" t="s">
        <v>212</v>
      </c>
      <c r="G126" s="426"/>
      <c r="H126" s="427" t="str">
        <f>入力シート!C58</f>
        <v>班長　　《役職》○○○○</v>
      </c>
      <c r="I126" s="427"/>
      <c r="J126" s="427"/>
      <c r="K126" s="428"/>
      <c r="L126" s="187"/>
    </row>
    <row r="127" spans="1:12" s="197" customFormat="1" ht="7.5" customHeight="1" thickBot="1">
      <c r="A127" s="187"/>
      <c r="B127" s="187"/>
      <c r="C127" s="187"/>
      <c r="D127" s="187"/>
      <c r="E127" s="187"/>
      <c r="F127" s="187"/>
      <c r="G127" s="187"/>
      <c r="H127" s="187"/>
      <c r="I127" s="187"/>
      <c r="J127" s="187"/>
      <c r="K127" s="187"/>
      <c r="L127" s="187"/>
    </row>
    <row r="128" spans="1:12" s="197" customFormat="1" ht="18" customHeight="1" thickBot="1">
      <c r="A128" s="187"/>
      <c r="B128" s="187"/>
      <c r="C128" s="187"/>
      <c r="D128" s="187"/>
      <c r="E128" s="187"/>
      <c r="F128" s="424" t="s">
        <v>213</v>
      </c>
      <c r="G128" s="426"/>
      <c r="H128" s="427" t="str">
        <f>入力シート!C60</f>
        <v>副班長　《役職》○○○○</v>
      </c>
      <c r="I128" s="427"/>
      <c r="J128" s="427"/>
      <c r="K128" s="428"/>
      <c r="L128" s="187"/>
    </row>
    <row r="129" spans="1:17" s="197" customFormat="1" ht="18" customHeight="1">
      <c r="A129" s="187"/>
      <c r="B129" s="187"/>
      <c r="C129" s="187"/>
      <c r="D129" s="187"/>
      <c r="E129" s="187"/>
      <c r="F129" s="187"/>
      <c r="G129" s="187"/>
      <c r="H129" s="187"/>
      <c r="I129" s="187"/>
      <c r="J129" s="187"/>
      <c r="K129" s="187"/>
      <c r="L129" s="187"/>
    </row>
    <row r="130" spans="1:17" s="197" customFormat="1" ht="18" customHeight="1">
      <c r="A130" s="187" t="s">
        <v>217</v>
      </c>
      <c r="B130" s="187"/>
      <c r="C130" s="187"/>
      <c r="D130" s="187"/>
      <c r="E130" s="187"/>
      <c r="F130" s="187"/>
      <c r="G130" s="187"/>
      <c r="H130" s="187"/>
      <c r="I130" s="187"/>
      <c r="J130" s="187"/>
      <c r="K130" s="187"/>
      <c r="L130" s="187"/>
    </row>
    <row r="131" spans="1:17" s="197" customFormat="1" ht="18" customHeight="1" thickBot="1">
      <c r="A131" s="187"/>
      <c r="B131" s="187"/>
      <c r="C131" s="187"/>
      <c r="D131" s="187"/>
      <c r="E131" s="187"/>
      <c r="F131" s="187"/>
      <c r="G131" s="187"/>
      <c r="H131" s="187"/>
      <c r="I131" s="187"/>
      <c r="J131" s="187"/>
      <c r="K131" s="187"/>
      <c r="L131" s="187"/>
    </row>
    <row r="132" spans="1:17" s="197" customFormat="1" ht="18" customHeight="1" thickBot="1">
      <c r="A132" s="187"/>
      <c r="B132" s="424" t="s">
        <v>218</v>
      </c>
      <c r="C132" s="426"/>
      <c r="D132" s="425"/>
      <c r="E132" s="187"/>
      <c r="F132" s="187"/>
      <c r="G132" s="424" t="s">
        <v>219</v>
      </c>
      <c r="H132" s="426"/>
      <c r="I132" s="426"/>
      <c r="J132" s="425"/>
      <c r="K132" s="187"/>
      <c r="L132" s="187"/>
    </row>
    <row r="133" spans="1:17" s="197" customFormat="1" ht="18" customHeight="1" thickBot="1">
      <c r="A133" s="187"/>
      <c r="B133" s="187"/>
      <c r="C133" s="187"/>
      <c r="D133" s="187"/>
      <c r="E133" s="187"/>
      <c r="F133" s="187"/>
      <c r="G133" s="187"/>
      <c r="H133" s="187"/>
      <c r="I133" s="187"/>
      <c r="J133" s="187"/>
      <c r="K133" s="187"/>
      <c r="L133" s="187"/>
    </row>
    <row r="134" spans="1:17" ht="18" customHeight="1" thickBot="1">
      <c r="A134" s="20"/>
      <c r="B134" s="424" t="s">
        <v>211</v>
      </c>
      <c r="C134" s="426"/>
      <c r="D134" s="425"/>
      <c r="E134" s="20"/>
      <c r="F134" s="20"/>
      <c r="G134" s="424" t="s">
        <v>220</v>
      </c>
      <c r="H134" s="426"/>
      <c r="I134" s="426"/>
      <c r="J134" s="425"/>
      <c r="K134" s="20"/>
      <c r="L134" s="20"/>
    </row>
    <row r="135" spans="1:17" ht="18" customHeight="1" thickBot="1">
      <c r="A135" s="20"/>
      <c r="B135" s="187"/>
      <c r="C135" s="187"/>
      <c r="D135" s="187"/>
      <c r="E135" s="20"/>
      <c r="F135" s="20"/>
      <c r="G135" s="20"/>
      <c r="H135" s="20"/>
      <c r="I135" s="20"/>
      <c r="J135" s="20"/>
      <c r="K135" s="20"/>
      <c r="L135" s="20"/>
    </row>
    <row r="136" spans="1:17" ht="18" customHeight="1" thickBot="1">
      <c r="A136" s="20"/>
      <c r="B136" s="187"/>
      <c r="C136" s="424" t="s">
        <v>214</v>
      </c>
      <c r="D136" s="425"/>
      <c r="E136" s="20"/>
      <c r="F136" s="20"/>
      <c r="G136" s="424" t="s">
        <v>221</v>
      </c>
      <c r="H136" s="426"/>
      <c r="I136" s="426"/>
      <c r="J136" s="425"/>
      <c r="K136" s="20"/>
      <c r="L136" s="20"/>
    </row>
    <row r="137" spans="1:17" ht="18" customHeight="1" thickBot="1">
      <c r="A137" s="20"/>
      <c r="B137" s="187"/>
      <c r="C137" s="187"/>
      <c r="D137" s="187"/>
      <c r="E137" s="20"/>
      <c r="F137" s="20"/>
      <c r="G137" s="20"/>
      <c r="H137" s="20"/>
      <c r="I137" s="20"/>
      <c r="J137" s="20"/>
      <c r="K137" s="20"/>
      <c r="L137" s="20"/>
    </row>
    <row r="138" spans="1:17" ht="18" customHeight="1" thickBot="1">
      <c r="A138" s="20"/>
      <c r="B138" s="187"/>
      <c r="E138" s="20"/>
      <c r="F138" s="20"/>
      <c r="G138" s="424" t="s">
        <v>222</v>
      </c>
      <c r="H138" s="426"/>
      <c r="I138" s="426"/>
      <c r="J138" s="425"/>
      <c r="K138" s="20"/>
      <c r="L138" s="20"/>
    </row>
    <row r="139" spans="1:17" ht="18" customHeight="1" thickBot="1">
      <c r="A139" s="20"/>
      <c r="B139" s="187"/>
      <c r="C139" s="187"/>
      <c r="D139" s="187"/>
      <c r="E139" s="20"/>
      <c r="F139" s="20"/>
      <c r="G139" s="20"/>
      <c r="H139" s="20"/>
      <c r="I139" s="20"/>
      <c r="J139" s="20"/>
      <c r="K139" s="20"/>
      <c r="L139" s="20"/>
    </row>
    <row r="140" spans="1:17" ht="18" customHeight="1" thickBot="1">
      <c r="A140" s="20"/>
      <c r="C140" s="424" t="s">
        <v>215</v>
      </c>
      <c r="D140" s="425"/>
      <c r="E140" s="20"/>
      <c r="F140" s="20"/>
      <c r="G140" s="424" t="s">
        <v>223</v>
      </c>
      <c r="H140" s="426"/>
      <c r="I140" s="426"/>
      <c r="J140" s="425"/>
      <c r="K140" s="20"/>
      <c r="L140" s="20"/>
    </row>
    <row r="141" spans="1:17" ht="18" customHeight="1" thickBot="1">
      <c r="A141" s="20"/>
      <c r="B141" s="187"/>
      <c r="C141" s="187"/>
      <c r="D141" s="187"/>
      <c r="E141" s="20"/>
      <c r="F141" s="20"/>
      <c r="G141" s="20"/>
      <c r="H141" s="20"/>
      <c r="I141" s="20"/>
      <c r="J141" s="20"/>
      <c r="K141" s="20"/>
      <c r="L141" s="20"/>
      <c r="M141" s="330" t="s">
        <v>319</v>
      </c>
      <c r="N141" s="330"/>
      <c r="O141" s="330"/>
      <c r="P141" s="330"/>
      <c r="Q141" s="330"/>
    </row>
    <row r="142" spans="1:17" ht="18" customHeight="1" thickBot="1">
      <c r="A142" s="20"/>
      <c r="B142" s="187"/>
      <c r="C142" s="424" t="s">
        <v>224</v>
      </c>
      <c r="D142" s="425"/>
      <c r="E142" s="20"/>
      <c r="F142" s="20"/>
      <c r="G142" s="424" t="s">
        <v>225</v>
      </c>
      <c r="H142" s="426"/>
      <c r="I142" s="426"/>
      <c r="J142" s="425"/>
      <c r="K142" s="20"/>
      <c r="L142" s="20"/>
      <c r="M142" s="330"/>
      <c r="N142" s="330"/>
      <c r="O142" s="330"/>
      <c r="P142" s="330"/>
      <c r="Q142" s="330"/>
    </row>
    <row r="143" spans="1:17" ht="18" customHeight="1">
      <c r="A143" s="20"/>
      <c r="B143" s="187"/>
      <c r="C143" s="50"/>
      <c r="D143" s="50"/>
      <c r="E143" s="20"/>
      <c r="F143" s="20"/>
      <c r="G143" s="20"/>
      <c r="H143" s="190"/>
      <c r="I143" s="190"/>
      <c r="J143" s="190"/>
      <c r="K143" s="20"/>
      <c r="L143" s="20"/>
      <c r="M143" s="330"/>
      <c r="N143" s="330"/>
      <c r="O143" s="330"/>
      <c r="P143" s="330"/>
      <c r="Q143" s="330"/>
    </row>
    <row r="144" spans="1:17" ht="18" customHeight="1" thickBot="1">
      <c r="A144" s="20"/>
      <c r="B144" s="187"/>
      <c r="C144" s="50"/>
      <c r="F144" s="20"/>
      <c r="G144" s="20"/>
      <c r="H144" s="190"/>
      <c r="I144" s="190"/>
      <c r="J144" s="190"/>
      <c r="K144" s="20"/>
      <c r="L144" s="20"/>
      <c r="M144" s="330"/>
      <c r="N144" s="330"/>
      <c r="O144" s="330"/>
      <c r="P144" s="330"/>
      <c r="Q144" s="330"/>
    </row>
    <row r="145" spans="1:17" ht="18" customHeight="1" thickBot="1">
      <c r="A145" s="20"/>
      <c r="B145" s="187"/>
      <c r="C145" s="424" t="s">
        <v>393</v>
      </c>
      <c r="D145" s="426"/>
      <c r="E145" s="426"/>
      <c r="F145" s="425"/>
      <c r="G145" s="50"/>
      <c r="H145" s="190"/>
      <c r="I145" s="190"/>
      <c r="J145" s="190"/>
      <c r="K145" s="20"/>
      <c r="L145" s="20"/>
    </row>
    <row r="146" spans="1:17" ht="17.25">
      <c r="A146" s="334" t="s">
        <v>366</v>
      </c>
      <c r="B146" s="334"/>
      <c r="C146" s="334"/>
      <c r="D146" s="334"/>
      <c r="E146" s="334"/>
      <c r="F146" s="334"/>
      <c r="G146" s="334"/>
      <c r="H146" s="334"/>
      <c r="I146" s="334"/>
      <c r="J146" s="334"/>
      <c r="K146" s="334"/>
      <c r="L146" s="10"/>
    </row>
    <row r="147" spans="1:17" ht="18" customHeight="1">
      <c r="B147" s="329" t="s">
        <v>86</v>
      </c>
      <c r="C147" s="329"/>
      <c r="D147" s="329"/>
      <c r="E147" s="329"/>
      <c r="F147" s="329"/>
      <c r="G147" s="329"/>
      <c r="H147" s="329"/>
      <c r="I147" s="329"/>
      <c r="J147" s="329"/>
      <c r="K147" s="329"/>
      <c r="L147" s="12"/>
    </row>
    <row r="148" spans="1:17" ht="18" customHeight="1">
      <c r="B148" s="78"/>
      <c r="C148" s="78"/>
      <c r="D148" s="78"/>
      <c r="E148" s="78"/>
      <c r="F148" s="78"/>
      <c r="G148" s="78"/>
      <c r="H148" s="78"/>
      <c r="I148" s="78"/>
      <c r="J148" s="78"/>
      <c r="K148" s="78"/>
      <c r="L148" s="82"/>
    </row>
    <row r="149" spans="1:17" ht="18" customHeight="1" thickBot="1">
      <c r="A149" s="408" t="s">
        <v>267</v>
      </c>
      <c r="B149" s="408"/>
      <c r="C149" s="408"/>
      <c r="D149" s="408"/>
      <c r="E149" s="408"/>
      <c r="F149" s="408"/>
      <c r="G149" s="408"/>
      <c r="H149" s="408"/>
      <c r="I149" s="408"/>
      <c r="J149" s="408"/>
      <c r="K149" s="408"/>
      <c r="L149" s="12"/>
    </row>
    <row r="150" spans="1:17" ht="17.25" customHeight="1" thickBot="1">
      <c r="B150" s="508" t="s">
        <v>3</v>
      </c>
      <c r="C150" s="509"/>
      <c r="D150" s="509"/>
      <c r="E150" s="509"/>
      <c r="F150" s="510"/>
      <c r="G150" s="5"/>
      <c r="H150" s="507" t="s">
        <v>4</v>
      </c>
      <c r="I150" s="507"/>
      <c r="J150" s="507" t="s">
        <v>260</v>
      </c>
      <c r="K150" s="507"/>
      <c r="L150" s="47"/>
    </row>
    <row r="151" spans="1:17" ht="17.25" customHeight="1" thickBot="1">
      <c r="B151" s="504" t="s">
        <v>18</v>
      </c>
      <c r="C151" s="505"/>
      <c r="D151" s="505"/>
      <c r="E151" s="505"/>
      <c r="F151" s="506"/>
      <c r="G151" s="418"/>
      <c r="H151" s="503" t="s">
        <v>370</v>
      </c>
      <c r="I151" s="503"/>
      <c r="J151" s="503" t="s">
        <v>259</v>
      </c>
      <c r="K151" s="503"/>
      <c r="L151" s="48"/>
      <c r="M151" s="330"/>
      <c r="N151" s="330"/>
      <c r="O151" s="330"/>
      <c r="P151" s="330"/>
      <c r="Q151" s="330"/>
    </row>
    <row r="152" spans="1:17" ht="17.25" customHeight="1" thickBot="1">
      <c r="B152" s="97" t="s">
        <v>37</v>
      </c>
      <c r="C152" s="80" t="str">
        <f>入力シート!C16&amp;"に大雨、洪水注意報発表"</f>
        <v>いの町に大雨、洪水注意報発表</v>
      </c>
      <c r="D152" s="80"/>
      <c r="E152" s="80"/>
      <c r="F152" s="81"/>
      <c r="G152" s="418"/>
      <c r="H152" s="503"/>
      <c r="I152" s="503"/>
      <c r="J152" s="503"/>
      <c r="K152" s="503"/>
      <c r="L152" s="111"/>
      <c r="M152" s="330"/>
      <c r="N152" s="330"/>
      <c r="O152" s="330"/>
      <c r="P152" s="330"/>
      <c r="Q152" s="330"/>
    </row>
    <row r="153" spans="1:17" ht="17.25" customHeight="1" thickBot="1">
      <c r="B153" s="97" t="s">
        <v>38</v>
      </c>
      <c r="C153" s="511" t="str">
        <f>入力シート!C65&amp;"（"&amp;入力シート!C67&amp;"地点）氾濫注意情報発表"</f>
        <v>仁淀川（伊野水位観測所地点）氾濫注意情報発表</v>
      </c>
      <c r="D153" s="511"/>
      <c r="E153" s="511"/>
      <c r="F153" s="512"/>
      <c r="G153" s="418"/>
      <c r="H153" s="503"/>
      <c r="I153" s="503"/>
      <c r="J153" s="503"/>
      <c r="K153" s="503"/>
      <c r="L153" s="111"/>
      <c r="M153" s="330"/>
      <c r="N153" s="330"/>
      <c r="O153" s="330"/>
      <c r="P153" s="330"/>
      <c r="Q153" s="330"/>
    </row>
    <row r="154" spans="1:17" ht="17.25" customHeight="1" thickBot="1">
      <c r="B154" s="97"/>
      <c r="C154" s="511"/>
      <c r="D154" s="511"/>
      <c r="E154" s="511"/>
      <c r="F154" s="512"/>
      <c r="G154" s="418"/>
      <c r="H154" s="503"/>
      <c r="I154" s="503"/>
      <c r="J154" s="503"/>
      <c r="K154" s="503"/>
      <c r="L154" s="111"/>
      <c r="M154" s="330"/>
      <c r="N154" s="330"/>
      <c r="O154" s="330"/>
      <c r="P154" s="330"/>
      <c r="Q154" s="330"/>
    </row>
    <row r="155" spans="1:17" ht="17.25" customHeight="1" thickBot="1">
      <c r="B155" s="97" t="str">
        <f>IF(C155&lt;&gt;"","Ø","")</f>
        <v>Ø</v>
      </c>
      <c r="C155" s="250" t="str">
        <f>入力シート!C16&amp;"に台風接近が予想される時"</f>
        <v>いの町に台風接近が予想される時</v>
      </c>
      <c r="D155" s="252"/>
      <c r="E155" s="252"/>
      <c r="F155" s="256"/>
      <c r="G155" s="418"/>
      <c r="H155" s="503"/>
      <c r="I155" s="503"/>
      <c r="J155" s="503"/>
      <c r="K155" s="503"/>
      <c r="L155" s="111"/>
    </row>
    <row r="156" spans="1:17" ht="17.25" customHeight="1" thickBot="1">
      <c r="B156" s="97"/>
      <c r="C156" s="252"/>
      <c r="D156" s="252"/>
      <c r="E156" s="252"/>
      <c r="F156" s="256"/>
      <c r="G156" s="418"/>
      <c r="H156" s="503"/>
      <c r="I156" s="503"/>
      <c r="J156" s="503"/>
      <c r="K156" s="503"/>
      <c r="L156" s="111"/>
    </row>
    <row r="157" spans="1:17" ht="17.25" customHeight="1" thickBot="1">
      <c r="B157" s="97" t="str">
        <f>IF(C157&lt;&gt;"","Ø","")</f>
        <v/>
      </c>
      <c r="C157" s="511" t="str">
        <f>IF(入力シート!C77&lt;&gt;0,入力シート!C77&amp;"（"&amp;入力シート!C79&amp;"地点）氾濫注意情報発表","")</f>
        <v/>
      </c>
      <c r="D157" s="511"/>
      <c r="E157" s="511"/>
      <c r="F157" s="512"/>
      <c r="G157" s="418"/>
      <c r="H157" s="503"/>
      <c r="I157" s="503"/>
      <c r="J157" s="503"/>
      <c r="K157" s="503"/>
      <c r="L157" s="111"/>
    </row>
    <row r="158" spans="1:17" ht="17.25" customHeight="1" thickBot="1">
      <c r="B158" s="98"/>
      <c r="C158" s="526"/>
      <c r="D158" s="526"/>
      <c r="E158" s="526"/>
      <c r="F158" s="527"/>
      <c r="G158" s="418"/>
      <c r="H158" s="503"/>
      <c r="I158" s="503"/>
      <c r="J158" s="503"/>
      <c r="K158" s="503"/>
      <c r="L158" s="111"/>
    </row>
    <row r="159" spans="1:17" ht="17.25" customHeight="1" thickBot="1">
      <c r="B159" s="85"/>
      <c r="C159" s="86"/>
      <c r="D159" s="86"/>
      <c r="E159" s="86"/>
      <c r="F159" s="86"/>
      <c r="G159" s="83"/>
      <c r="H159" s="79"/>
      <c r="I159" s="79"/>
      <c r="J159" s="79"/>
      <c r="K159" s="79"/>
      <c r="L159" s="77"/>
      <c r="M159" s="67"/>
      <c r="O159" s="67"/>
    </row>
    <row r="160" spans="1:17" ht="17.25" customHeight="1">
      <c r="B160" s="504" t="s">
        <v>5</v>
      </c>
      <c r="C160" s="505"/>
      <c r="D160" s="505"/>
      <c r="E160" s="505"/>
      <c r="F160" s="506"/>
      <c r="G160" s="418"/>
      <c r="H160" s="420" t="s">
        <v>369</v>
      </c>
      <c r="I160" s="421"/>
      <c r="J160" s="420" t="s">
        <v>207</v>
      </c>
      <c r="K160" s="422"/>
      <c r="L160" s="49"/>
      <c r="M160" s="67"/>
    </row>
    <row r="161" spans="2:17" ht="17.25" customHeight="1">
      <c r="B161" s="97" t="s">
        <v>38</v>
      </c>
      <c r="C161" s="498" t="str">
        <f>入力シート!C18&amp;"に避難準備・高齢者等避難開始の発令"</f>
        <v>いの町　　地区に避難準備・高齢者等避難開始の発令</v>
      </c>
      <c r="D161" s="498"/>
      <c r="E161" s="498"/>
      <c r="F161" s="499"/>
      <c r="G161" s="418"/>
      <c r="H161" s="412"/>
      <c r="I161" s="413"/>
      <c r="J161" s="412"/>
      <c r="K161" s="414"/>
      <c r="L161" s="49"/>
      <c r="M161" s="67"/>
    </row>
    <row r="162" spans="2:17" ht="17.25" customHeight="1">
      <c r="B162" s="97"/>
      <c r="C162" s="498"/>
      <c r="D162" s="498"/>
      <c r="E162" s="498"/>
      <c r="F162" s="499"/>
      <c r="G162" s="418"/>
      <c r="H162" s="412" t="s">
        <v>6</v>
      </c>
      <c r="I162" s="413"/>
      <c r="J162" s="412" t="s">
        <v>261</v>
      </c>
      <c r="K162" s="414"/>
      <c r="L162" s="49"/>
    </row>
    <row r="163" spans="2:17" ht="17.25" customHeight="1">
      <c r="B163" s="97" t="s">
        <v>38</v>
      </c>
      <c r="C163" s="410" t="str">
        <f>入力シート!C16&amp;"に大雨、洪水警報発表"</f>
        <v>いの町に大雨、洪水警報発表</v>
      </c>
      <c r="D163" s="410"/>
      <c r="E163" s="410"/>
      <c r="F163" s="411"/>
      <c r="G163" s="418"/>
      <c r="H163" s="412"/>
      <c r="I163" s="413"/>
      <c r="J163" s="412"/>
      <c r="K163" s="414"/>
      <c r="L163" s="49"/>
      <c r="M163" s="330"/>
      <c r="N163" s="330"/>
      <c r="O163" s="330"/>
      <c r="P163" s="330"/>
      <c r="Q163" s="330"/>
    </row>
    <row r="164" spans="2:17" ht="17.25" customHeight="1">
      <c r="B164" s="97" t="s">
        <v>38</v>
      </c>
      <c r="C164" s="408" t="str">
        <f>入力シート!C65&amp;"（"&amp;入力シート!C67&amp;"地点）氾濫警戒情報発表"</f>
        <v>仁淀川（伊野水位観測所地点）氾濫警戒情報発表</v>
      </c>
      <c r="D164" s="408"/>
      <c r="E164" s="408"/>
      <c r="F164" s="419"/>
      <c r="G164" s="418"/>
      <c r="H164" s="412" t="s">
        <v>204</v>
      </c>
      <c r="I164" s="413"/>
      <c r="J164" s="412" t="s">
        <v>207</v>
      </c>
      <c r="K164" s="414"/>
      <c r="L164" s="49"/>
      <c r="M164" s="330"/>
      <c r="N164" s="330"/>
      <c r="O164" s="330"/>
      <c r="P164" s="330"/>
      <c r="Q164" s="330"/>
    </row>
    <row r="165" spans="2:17" ht="17.25" customHeight="1">
      <c r="B165" s="97"/>
      <c r="C165" s="408"/>
      <c r="D165" s="408"/>
      <c r="E165" s="408"/>
      <c r="F165" s="419"/>
      <c r="G165" s="418"/>
      <c r="H165" s="412"/>
      <c r="I165" s="413"/>
      <c r="J165" s="412"/>
      <c r="K165" s="414"/>
      <c r="L165" s="49"/>
      <c r="M165" s="330"/>
      <c r="N165" s="330"/>
      <c r="O165" s="330"/>
      <c r="P165" s="330"/>
      <c r="Q165" s="330"/>
    </row>
    <row r="166" spans="2:17" ht="17.25" customHeight="1">
      <c r="B166" s="97" t="str">
        <f>IF(C166&lt;&gt;"","Ø","")</f>
        <v/>
      </c>
      <c r="C166" s="408"/>
      <c r="D166" s="408"/>
      <c r="E166" s="408"/>
      <c r="F166" s="419"/>
      <c r="G166" s="418"/>
      <c r="H166" s="412" t="s">
        <v>7</v>
      </c>
      <c r="I166" s="413"/>
      <c r="J166" s="412" t="s">
        <v>207</v>
      </c>
      <c r="K166" s="414"/>
      <c r="L166" s="49"/>
      <c r="M166" s="330"/>
      <c r="N166" s="330"/>
      <c r="O166" s="330"/>
      <c r="P166" s="330"/>
      <c r="Q166" s="330"/>
    </row>
    <row r="167" spans="2:17" ht="17.25" customHeight="1">
      <c r="B167" s="97"/>
      <c r="C167" s="408"/>
      <c r="D167" s="408"/>
      <c r="E167" s="408"/>
      <c r="F167" s="419"/>
      <c r="G167" s="418"/>
      <c r="H167" s="412"/>
      <c r="I167" s="413"/>
      <c r="J167" s="412"/>
      <c r="K167" s="414"/>
      <c r="L167" s="49"/>
    </row>
    <row r="168" spans="2:17" ht="17.25" customHeight="1">
      <c r="B168" s="97" t="str">
        <f>IF(C168&lt;&gt;"","Ø","")</f>
        <v/>
      </c>
      <c r="C168" s="408" t="str">
        <f>IF(入力シート!C77&lt;&gt;"",入力シート!C77&amp;"（"&amp;入力シート!C79&amp;"地点）氾濫警戒情報発表","")</f>
        <v/>
      </c>
      <c r="D168" s="408"/>
      <c r="E168" s="408"/>
      <c r="F168" s="419"/>
      <c r="G168" s="418"/>
      <c r="H168" s="412" t="s">
        <v>8</v>
      </c>
      <c r="I168" s="413"/>
      <c r="J168" s="412" t="s">
        <v>261</v>
      </c>
      <c r="K168" s="414"/>
      <c r="L168" s="49"/>
    </row>
    <row r="169" spans="2:17" ht="17.25" customHeight="1" thickBot="1">
      <c r="B169" s="98"/>
      <c r="C169" s="458"/>
      <c r="D169" s="458"/>
      <c r="E169" s="458"/>
      <c r="F169" s="459"/>
      <c r="G169" s="418"/>
      <c r="H169" s="415"/>
      <c r="I169" s="416"/>
      <c r="J169" s="415"/>
      <c r="K169" s="417"/>
      <c r="L169" s="49"/>
    </row>
    <row r="170" spans="2:17" ht="17.25" customHeight="1" thickBot="1">
      <c r="B170" s="85"/>
      <c r="C170" s="79"/>
      <c r="D170" s="79"/>
      <c r="E170" s="79"/>
      <c r="F170" s="79"/>
      <c r="G170" s="83"/>
      <c r="H170" s="96"/>
      <c r="I170" s="96"/>
      <c r="J170" s="96"/>
      <c r="K170" s="96"/>
      <c r="L170" s="49"/>
    </row>
    <row r="171" spans="2:17" ht="17.25" customHeight="1">
      <c r="B171" s="534" t="s">
        <v>18</v>
      </c>
      <c r="C171" s="535"/>
      <c r="D171" s="535"/>
      <c r="E171" s="535"/>
      <c r="F171" s="536"/>
      <c r="G171" s="418"/>
      <c r="H171" s="520" t="s">
        <v>368</v>
      </c>
      <c r="I171" s="521"/>
      <c r="J171" s="520" t="s">
        <v>367</v>
      </c>
      <c r="K171" s="531"/>
      <c r="L171" s="48"/>
    </row>
    <row r="172" spans="2:17" ht="17.25" customHeight="1">
      <c r="B172" s="97" t="s">
        <v>38</v>
      </c>
      <c r="C172" s="537" t="str">
        <f>入力シート!C18&amp;"地区に避難勧告又は避難指示（緊急）の発令"</f>
        <v>いの町　　地区地区に避難勧告又は避難指示（緊急）の発令</v>
      </c>
      <c r="D172" s="538"/>
      <c r="E172" s="538"/>
      <c r="F172" s="539"/>
      <c r="G172" s="418"/>
      <c r="H172" s="522"/>
      <c r="I172" s="523"/>
      <c r="J172" s="522"/>
      <c r="K172" s="532"/>
      <c r="L172" s="48"/>
    </row>
    <row r="173" spans="2:17" ht="17.25" customHeight="1">
      <c r="B173" s="97"/>
      <c r="C173" s="537"/>
      <c r="D173" s="538"/>
      <c r="E173" s="538"/>
      <c r="F173" s="539"/>
      <c r="G173" s="418"/>
      <c r="H173" s="522"/>
      <c r="I173" s="523"/>
      <c r="J173" s="522"/>
      <c r="K173" s="532"/>
      <c r="L173" s="111"/>
    </row>
    <row r="174" spans="2:17" ht="17.25" customHeight="1">
      <c r="B174" s="97" t="s">
        <v>38</v>
      </c>
      <c r="C174" s="408" t="str">
        <f>入力シート!C65&amp;"（"&amp;入力シート!C67&amp;"地点）氾濫危険情報発表"</f>
        <v>仁淀川（伊野水位観測所地点）氾濫危険情報発表</v>
      </c>
      <c r="D174" s="408"/>
      <c r="E174" s="408"/>
      <c r="F174" s="419"/>
      <c r="G174" s="418"/>
      <c r="H174" s="522"/>
      <c r="I174" s="523"/>
      <c r="J174" s="522"/>
      <c r="K174" s="532"/>
      <c r="L174" s="111"/>
    </row>
    <row r="175" spans="2:17" ht="17.25" customHeight="1">
      <c r="B175" s="97"/>
      <c r="C175" s="408"/>
      <c r="D175" s="408"/>
      <c r="E175" s="408"/>
      <c r="F175" s="419"/>
      <c r="G175" s="418"/>
      <c r="H175" s="522"/>
      <c r="I175" s="523"/>
      <c r="J175" s="522"/>
      <c r="K175" s="532"/>
      <c r="L175" s="111"/>
      <c r="M175" s="330"/>
      <c r="N175" s="330"/>
      <c r="O175" s="330"/>
      <c r="P175" s="330"/>
      <c r="Q175" s="330"/>
    </row>
    <row r="176" spans="2:17" ht="17.25" customHeight="1">
      <c r="B176" s="97" t="str">
        <f>IF(C176&lt;&gt;"","Ø","")</f>
        <v>Ø</v>
      </c>
      <c r="C176" s="408" t="str">
        <f>IF(入力シート!C71&lt;&gt;"",入力シート!C71&amp;"（"&amp;入力シート!C73&amp;"地点）氾濫危険情報発表","")</f>
        <v>宇治川（枝川水位観測所地点）氾濫危険情報発表</v>
      </c>
      <c r="D176" s="408"/>
      <c r="E176" s="408"/>
      <c r="F176" s="419"/>
      <c r="G176" s="418"/>
      <c r="H176" s="522"/>
      <c r="I176" s="523"/>
      <c r="J176" s="522"/>
      <c r="K176" s="532"/>
      <c r="L176" s="111"/>
      <c r="M176" s="330"/>
      <c r="N176" s="330"/>
      <c r="O176" s="330"/>
      <c r="P176" s="330"/>
      <c r="Q176" s="330"/>
    </row>
    <row r="177" spans="1:17" ht="17.25" customHeight="1">
      <c r="B177" s="97"/>
      <c r="C177" s="408"/>
      <c r="D177" s="408"/>
      <c r="E177" s="408"/>
      <c r="F177" s="419"/>
      <c r="G177" s="418"/>
      <c r="H177" s="522"/>
      <c r="I177" s="523"/>
      <c r="J177" s="522"/>
      <c r="K177" s="532"/>
      <c r="L177" s="111"/>
      <c r="M177" s="330"/>
      <c r="N177" s="330"/>
      <c r="O177" s="330"/>
      <c r="P177" s="330"/>
      <c r="Q177" s="330"/>
    </row>
    <row r="178" spans="1:17" ht="17.25" customHeight="1">
      <c r="B178" s="97" t="str">
        <f>IF(C178&lt;&gt;"","Ø","")</f>
        <v/>
      </c>
      <c r="C178" s="408" t="str">
        <f>IF(入力シート!C77&lt;&gt;"",入力シート!C77&amp;"（"&amp;入力シート!C79&amp;"地点）氾濫危険情報発表","")</f>
        <v/>
      </c>
      <c r="D178" s="408"/>
      <c r="E178" s="408"/>
      <c r="F178" s="419"/>
      <c r="G178" s="418"/>
      <c r="H178" s="522"/>
      <c r="I178" s="523"/>
      <c r="J178" s="522"/>
      <c r="K178" s="532"/>
      <c r="L178" s="111"/>
      <c r="M178" s="330"/>
      <c r="N178" s="330"/>
      <c r="O178" s="330"/>
      <c r="P178" s="330"/>
      <c r="Q178" s="330"/>
    </row>
    <row r="179" spans="1:17" ht="17.25" customHeight="1" thickBot="1">
      <c r="B179" s="98"/>
      <c r="C179" s="458"/>
      <c r="D179" s="458"/>
      <c r="E179" s="458"/>
      <c r="F179" s="459"/>
      <c r="G179" s="418"/>
      <c r="H179" s="524"/>
      <c r="I179" s="525"/>
      <c r="J179" s="524"/>
      <c r="K179" s="533"/>
      <c r="L179" s="111"/>
    </row>
    <row r="180" spans="1:17" ht="19.5">
      <c r="B180" s="343" t="s">
        <v>156</v>
      </c>
      <c r="C180" s="423"/>
      <c r="D180" s="423"/>
      <c r="E180" s="423"/>
      <c r="F180" s="423"/>
      <c r="G180" s="423"/>
      <c r="H180" s="423"/>
      <c r="I180" s="423"/>
      <c r="J180" s="423"/>
      <c r="K180" s="423"/>
      <c r="L180" s="111"/>
    </row>
    <row r="181" spans="1:17" ht="19.5">
      <c r="B181" s="187"/>
      <c r="C181" s="188"/>
      <c r="D181" s="188"/>
      <c r="E181" s="188"/>
      <c r="F181" s="188"/>
      <c r="G181" s="188"/>
      <c r="H181" s="188"/>
      <c r="I181" s="188"/>
      <c r="J181" s="188"/>
      <c r="K181" s="188"/>
      <c r="L181" s="111"/>
    </row>
    <row r="182" spans="1:17" ht="17.25" customHeight="1">
      <c r="A182" s="343" t="s">
        <v>262</v>
      </c>
      <c r="B182" s="343"/>
      <c r="C182" s="343"/>
      <c r="D182" s="343"/>
      <c r="E182" s="343"/>
      <c r="F182" s="343"/>
      <c r="G182" s="343"/>
      <c r="H182" s="343"/>
      <c r="I182" s="343"/>
      <c r="J182" s="343"/>
      <c r="K182" s="343"/>
    </row>
    <row r="183" spans="1:17" ht="17.25" customHeight="1">
      <c r="A183" s="409" t="s">
        <v>268</v>
      </c>
      <c r="B183" s="409"/>
      <c r="C183" s="409"/>
      <c r="D183" s="409"/>
      <c r="E183" s="409"/>
      <c r="F183" s="409"/>
      <c r="G183" s="409"/>
      <c r="H183" s="409"/>
      <c r="I183" s="409"/>
      <c r="J183" s="409"/>
      <c r="K183" s="409"/>
      <c r="M183" s="327" t="s">
        <v>387</v>
      </c>
      <c r="N183" s="327"/>
      <c r="O183" s="327"/>
      <c r="P183" s="327"/>
      <c r="Q183" s="327"/>
    </row>
    <row r="184" spans="1:17" ht="17.25" customHeight="1">
      <c r="A184" s="409" t="s">
        <v>314</v>
      </c>
      <c r="B184" s="409"/>
      <c r="C184" s="409"/>
      <c r="D184" s="409"/>
      <c r="E184" s="409"/>
      <c r="F184" s="409"/>
      <c r="G184" s="409"/>
      <c r="H184" s="409"/>
      <c r="I184" s="409"/>
      <c r="J184" s="409"/>
      <c r="K184" s="409"/>
      <c r="M184" s="327"/>
      <c r="N184" s="327"/>
      <c r="O184" s="327"/>
      <c r="P184" s="327"/>
      <c r="Q184" s="327"/>
    </row>
    <row r="185" spans="1:17" ht="17.25" customHeight="1">
      <c r="A185" s="409" t="s">
        <v>371</v>
      </c>
      <c r="B185" s="409"/>
      <c r="C185" s="409"/>
      <c r="D185" s="409"/>
      <c r="E185" s="409"/>
      <c r="F185" s="409"/>
      <c r="G185" s="409"/>
      <c r="H185" s="409"/>
      <c r="I185" s="409"/>
      <c r="J185" s="409"/>
      <c r="K185" s="409"/>
      <c r="M185" s="327"/>
      <c r="N185" s="327"/>
      <c r="O185" s="327"/>
      <c r="P185" s="327"/>
      <c r="Q185" s="327"/>
    </row>
    <row r="186" spans="1:17" ht="17.25" customHeight="1">
      <c r="A186" s="224"/>
      <c r="B186" s="224"/>
      <c r="C186" s="224"/>
      <c r="D186" s="224"/>
      <c r="E186" s="224"/>
      <c r="F186" s="224"/>
      <c r="G186" s="224"/>
      <c r="H186" s="224"/>
      <c r="I186" s="224"/>
      <c r="J186" s="224"/>
      <c r="K186" s="224"/>
      <c r="M186" s="327"/>
      <c r="N186" s="327"/>
      <c r="O186" s="327"/>
      <c r="P186" s="327"/>
      <c r="Q186" s="327"/>
    </row>
    <row r="187" spans="1:17" ht="17.25" customHeight="1">
      <c r="A187" s="343" t="s">
        <v>263</v>
      </c>
      <c r="B187" s="343"/>
      <c r="C187" s="343"/>
      <c r="D187" s="343"/>
      <c r="E187" s="343"/>
      <c r="F187" s="343"/>
      <c r="G187" s="343"/>
      <c r="H187" s="343"/>
      <c r="I187" s="343"/>
      <c r="J187" s="343"/>
      <c r="K187" s="343"/>
    </row>
    <row r="188" spans="1:17" ht="17.25" customHeight="1">
      <c r="A188" s="343" t="s">
        <v>264</v>
      </c>
      <c r="B188" s="343"/>
      <c r="C188" s="343"/>
      <c r="D188" s="343"/>
      <c r="E188" s="343"/>
      <c r="F188" s="343"/>
      <c r="G188" s="343"/>
      <c r="H188" s="343"/>
      <c r="I188" s="343"/>
      <c r="J188" s="343"/>
      <c r="K188" s="343"/>
    </row>
    <row r="189" spans="1:17" ht="17.25" customHeight="1">
      <c r="A189" s="343" t="s">
        <v>265</v>
      </c>
      <c r="B189" s="343"/>
      <c r="C189" s="343"/>
      <c r="D189" s="343"/>
      <c r="E189" s="343"/>
      <c r="F189" s="343"/>
      <c r="G189" s="343"/>
      <c r="H189" s="343"/>
      <c r="I189" s="343"/>
      <c r="J189" s="343"/>
      <c r="K189" s="343"/>
    </row>
    <row r="190" spans="1:17" ht="17.25" customHeight="1">
      <c r="A190" s="343" t="s">
        <v>266</v>
      </c>
      <c r="B190" s="343"/>
      <c r="C190" s="343"/>
      <c r="D190" s="343"/>
      <c r="E190" s="343"/>
      <c r="F190" s="343"/>
      <c r="G190" s="343"/>
      <c r="H190" s="343"/>
      <c r="I190" s="343"/>
      <c r="J190" s="343"/>
      <c r="K190" s="343"/>
    </row>
    <row r="191" spans="1:17" ht="17.25" customHeight="1">
      <c r="A191" s="343" t="s">
        <v>312</v>
      </c>
      <c r="B191" s="343"/>
      <c r="C191" s="343"/>
      <c r="D191" s="343"/>
      <c r="E191" s="343"/>
      <c r="F191" s="343"/>
      <c r="G191" s="343"/>
      <c r="H191" s="343"/>
      <c r="I191" s="343"/>
      <c r="J191" s="343"/>
      <c r="K191" s="343"/>
    </row>
    <row r="192" spans="1:17" ht="17.25" customHeight="1">
      <c r="A192" s="409" t="s">
        <v>313</v>
      </c>
      <c r="B192" s="409"/>
      <c r="C192" s="409"/>
      <c r="D192" s="409"/>
      <c r="E192" s="409"/>
      <c r="F192" s="409"/>
      <c r="G192" s="409"/>
      <c r="H192" s="409"/>
      <c r="I192" s="409"/>
      <c r="J192" s="409"/>
      <c r="K192" s="409"/>
    </row>
    <row r="193" spans="1:12" ht="17.25">
      <c r="A193" s="334" t="s">
        <v>375</v>
      </c>
      <c r="B193" s="334"/>
      <c r="C193" s="334"/>
      <c r="D193" s="334"/>
      <c r="E193" s="334"/>
      <c r="F193" s="334"/>
      <c r="G193" s="334"/>
      <c r="H193" s="334"/>
      <c r="I193" s="334"/>
      <c r="J193" s="334"/>
      <c r="K193" s="334"/>
      <c r="L193" s="10"/>
    </row>
    <row r="194" spans="1:12" ht="17.25">
      <c r="B194" s="343" t="s">
        <v>327</v>
      </c>
      <c r="C194" s="343"/>
      <c r="D194" s="343"/>
      <c r="E194" s="343"/>
      <c r="F194" s="343"/>
      <c r="G194" s="343"/>
      <c r="H194" s="343"/>
      <c r="I194" s="343"/>
      <c r="J194" s="343"/>
      <c r="K194" s="343"/>
      <c r="L194" s="10"/>
    </row>
    <row r="195" spans="1:12" ht="18">
      <c r="B195" s="518" t="s">
        <v>9</v>
      </c>
      <c r="C195" s="518"/>
      <c r="D195" s="518"/>
      <c r="E195" s="518"/>
      <c r="F195" s="518"/>
      <c r="G195" s="518"/>
      <c r="H195" s="518"/>
      <c r="I195" s="518"/>
      <c r="J195" s="518"/>
      <c r="K195" s="518"/>
      <c r="L195" s="13"/>
    </row>
    <row r="196" spans="1:12" ht="18" thickBot="1">
      <c r="B196" s="2"/>
    </row>
    <row r="197" spans="1:12" ht="17.25">
      <c r="B197" s="259" t="s">
        <v>10</v>
      </c>
      <c r="C197" s="260"/>
      <c r="D197" s="261"/>
      <c r="E197" s="540" t="s">
        <v>11</v>
      </c>
      <c r="F197" s="540"/>
      <c r="G197" s="540"/>
      <c r="H197" s="540"/>
      <c r="I197" s="540"/>
      <c r="J197" s="540"/>
      <c r="K197" s="541"/>
      <c r="L197" s="50"/>
    </row>
    <row r="198" spans="1:12" ht="18">
      <c r="B198" s="59" t="s">
        <v>35</v>
      </c>
      <c r="C198" s="22"/>
      <c r="D198" s="463" t="s">
        <v>304</v>
      </c>
      <c r="E198" s="464"/>
      <c r="F198" s="464"/>
      <c r="G198" s="464"/>
      <c r="H198" s="464"/>
      <c r="I198" s="464"/>
      <c r="J198" s="464"/>
      <c r="K198" s="465"/>
      <c r="L198" s="51"/>
    </row>
    <row r="199" spans="1:12" ht="18">
      <c r="B199" s="60"/>
      <c r="C199" s="61"/>
      <c r="D199" s="469" t="s">
        <v>269</v>
      </c>
      <c r="E199" s="470"/>
      <c r="F199" s="470"/>
      <c r="G199" s="470"/>
      <c r="H199" s="470"/>
      <c r="I199" s="470"/>
      <c r="J199" s="470"/>
      <c r="K199" s="471"/>
      <c r="L199" s="51"/>
    </row>
    <row r="200" spans="1:12" ht="18">
      <c r="B200" s="60"/>
      <c r="C200" s="61"/>
      <c r="D200" s="472" t="s">
        <v>270</v>
      </c>
      <c r="E200" s="473"/>
      <c r="F200" s="473"/>
      <c r="G200" s="473"/>
      <c r="H200" s="473"/>
      <c r="I200" s="473"/>
      <c r="J200" s="473"/>
      <c r="K200" s="474"/>
      <c r="L200" s="190"/>
    </row>
    <row r="201" spans="1:12" ht="18">
      <c r="B201" s="60"/>
      <c r="C201" s="61"/>
      <c r="D201" s="469" t="s">
        <v>21</v>
      </c>
      <c r="E201" s="470"/>
      <c r="F201" s="470"/>
      <c r="G201" s="470"/>
      <c r="H201" s="470"/>
      <c r="I201" s="470"/>
      <c r="J201" s="470"/>
      <c r="K201" s="471"/>
      <c r="L201" s="51"/>
    </row>
    <row r="202" spans="1:12" ht="18">
      <c r="B202" s="28"/>
      <c r="C202" s="25"/>
      <c r="D202" s="225" t="s">
        <v>19</v>
      </c>
      <c r="E202" s="190" t="s">
        <v>180</v>
      </c>
      <c r="F202" s="190"/>
      <c r="G202" s="190"/>
      <c r="H202" s="190"/>
      <c r="I202" s="190"/>
      <c r="J202" s="190"/>
      <c r="K202" s="191"/>
      <c r="L202" s="51"/>
    </row>
    <row r="203" spans="1:12" ht="18" customHeight="1">
      <c r="B203" s="62"/>
      <c r="C203" s="63"/>
      <c r="D203" s="225" t="s">
        <v>19</v>
      </c>
      <c r="E203" s="190" t="s">
        <v>272</v>
      </c>
      <c r="F203" s="183"/>
      <c r="G203" s="183"/>
      <c r="H203" s="183"/>
      <c r="I203" s="183"/>
      <c r="J203" s="183"/>
      <c r="K203" s="184"/>
      <c r="L203" s="185"/>
    </row>
    <row r="204" spans="1:12" ht="18">
      <c r="B204" s="26" t="s">
        <v>388</v>
      </c>
      <c r="C204" s="18"/>
      <c r="D204" s="466" t="str">
        <f>入力シート!C16&amp;"からの"&amp;入力シート!C83</f>
        <v>いの町からの電話</v>
      </c>
      <c r="E204" s="467"/>
      <c r="F204" s="467"/>
      <c r="G204" s="467"/>
      <c r="H204" s="467"/>
      <c r="I204" s="467"/>
      <c r="J204" s="467"/>
      <c r="K204" s="468"/>
      <c r="L204" s="52"/>
    </row>
    <row r="205" spans="1:12" ht="18">
      <c r="B205" s="27"/>
      <c r="C205" s="51"/>
      <c r="D205" s="189" t="s">
        <v>271</v>
      </c>
      <c r="E205" s="190"/>
      <c r="F205" s="190"/>
      <c r="G205" s="190"/>
      <c r="H205" s="190"/>
      <c r="I205" s="190"/>
      <c r="J205" s="190"/>
      <c r="K205" s="191"/>
      <c r="L205" s="190"/>
    </row>
    <row r="206" spans="1:12" ht="18">
      <c r="B206" s="27"/>
      <c r="C206" s="51"/>
      <c r="D206" s="472" t="s">
        <v>397</v>
      </c>
      <c r="E206" s="473"/>
      <c r="F206" s="473"/>
      <c r="G206" s="473"/>
      <c r="H206" s="473"/>
      <c r="I206" s="473"/>
      <c r="J206" s="473"/>
      <c r="K206" s="474"/>
      <c r="L206" s="52"/>
    </row>
    <row r="207" spans="1:12" ht="17.25">
      <c r="B207" s="27" t="s">
        <v>23</v>
      </c>
      <c r="C207" s="17"/>
      <c r="D207" s="469" t="s">
        <v>21</v>
      </c>
      <c r="E207" s="470"/>
      <c r="F207" s="470"/>
      <c r="G207" s="470"/>
      <c r="H207" s="470"/>
      <c r="I207" s="470"/>
      <c r="J207" s="470"/>
      <c r="K207" s="471"/>
      <c r="L207" s="52"/>
    </row>
    <row r="208" spans="1:12" ht="17.25" customHeight="1">
      <c r="B208" s="27" t="s">
        <v>24</v>
      </c>
      <c r="C208" s="24"/>
      <c r="D208" s="225" t="s">
        <v>19</v>
      </c>
      <c r="E208" s="408" t="str">
        <f>"「川の防災情報」の"&amp;入力シート!C65&amp;IF(入力シート!C71&lt;&gt;"",","&amp;入力シート!C71,"")&amp;IF(入力シート!C77&lt;&gt;"",","&amp;入力シート!C77,"")&amp;"の水位到達情報発表状況"</f>
        <v>「川の防災情報」の仁淀川,宇治川の水位到達情報発表状況</v>
      </c>
      <c r="F208" s="408"/>
      <c r="G208" s="408"/>
      <c r="H208" s="408"/>
      <c r="I208" s="408"/>
      <c r="J208" s="408"/>
      <c r="K208" s="419"/>
      <c r="L208" s="21"/>
    </row>
    <row r="209" spans="2:12" ht="17.25">
      <c r="B209" s="27"/>
      <c r="C209" s="24"/>
      <c r="D209" s="226"/>
      <c r="E209" s="408"/>
      <c r="F209" s="408"/>
      <c r="G209" s="408"/>
      <c r="H209" s="408"/>
      <c r="I209" s="408"/>
      <c r="J209" s="408"/>
      <c r="K209" s="419"/>
      <c r="L209" s="21"/>
    </row>
    <row r="210" spans="2:12" ht="17.25" customHeight="1">
      <c r="B210" s="27"/>
      <c r="C210" s="24"/>
      <c r="D210" s="225" t="s">
        <v>19</v>
      </c>
      <c r="E210" s="408" t="str">
        <f>"「川の防災情報」の"&amp;入力シート!C65&amp;IF(入力シート!C71&lt;&gt;"",","&amp;入力シート!C71,"")&amp;IF(入力シート!C77&lt;&gt;"",","&amp;入力シート!C77,"")&amp;"の水位観測所の水位"</f>
        <v>「川の防災情報」の仁淀川,宇治川の水位観測所の水位</v>
      </c>
      <c r="F210" s="408"/>
      <c r="G210" s="408"/>
      <c r="H210" s="408"/>
      <c r="I210" s="408"/>
      <c r="J210" s="408"/>
      <c r="K210" s="419"/>
      <c r="L210" s="21"/>
    </row>
    <row r="211" spans="2:12" ht="17.25" customHeight="1">
      <c r="B211" s="28"/>
      <c r="C211" s="25"/>
      <c r="D211" s="226"/>
      <c r="E211" s="408"/>
      <c r="F211" s="408"/>
      <c r="G211" s="408"/>
      <c r="H211" s="408"/>
      <c r="I211" s="408"/>
      <c r="J211" s="408"/>
      <c r="K211" s="419"/>
      <c r="L211" s="21"/>
    </row>
    <row r="212" spans="2:12" ht="17.25" customHeight="1">
      <c r="B212" s="28"/>
      <c r="C212" s="25"/>
      <c r="D212" s="225" t="s">
        <v>19</v>
      </c>
      <c r="E212" s="408" t="s">
        <v>205</v>
      </c>
      <c r="F212" s="408"/>
      <c r="G212" s="408"/>
      <c r="H212" s="408"/>
      <c r="I212" s="408"/>
      <c r="J212" s="408"/>
      <c r="K212" s="419"/>
      <c r="L212" s="161"/>
    </row>
    <row r="213" spans="2:12" ht="17.25" customHeight="1">
      <c r="B213" s="28"/>
      <c r="C213" s="25"/>
      <c r="D213" s="226"/>
      <c r="E213" s="408"/>
      <c r="F213" s="408"/>
      <c r="G213" s="408"/>
      <c r="H213" s="408"/>
      <c r="I213" s="408"/>
      <c r="J213" s="408"/>
      <c r="K213" s="419"/>
      <c r="L213" s="161"/>
    </row>
    <row r="214" spans="2:12" ht="17.25" customHeight="1">
      <c r="B214" s="28"/>
      <c r="C214" s="25"/>
      <c r="D214" s="226"/>
      <c r="E214" s="193"/>
      <c r="F214" s="193"/>
      <c r="G214" s="193"/>
      <c r="H214" s="193"/>
      <c r="I214" s="193"/>
      <c r="J214" s="193"/>
      <c r="K214" s="194"/>
      <c r="L214" s="161"/>
    </row>
    <row r="215" spans="2:12" ht="17.25" customHeight="1">
      <c r="B215" s="28"/>
      <c r="C215" s="25"/>
      <c r="D215" s="225" t="s">
        <v>19</v>
      </c>
      <c r="E215" s="498" t="str">
        <f>"気象庁HPの洪水予報のサイト（http://www.jma.go.jp/jp/flood/）"</f>
        <v>気象庁HPの洪水予報のサイト（http://www.jma.go.jp/jp/flood/）</v>
      </c>
      <c r="F215" s="498"/>
      <c r="G215" s="498"/>
      <c r="H215" s="498"/>
      <c r="I215" s="498"/>
      <c r="J215" s="498"/>
      <c r="K215" s="499"/>
      <c r="L215" s="21"/>
    </row>
    <row r="216" spans="2:12" ht="17.25" customHeight="1">
      <c r="B216" s="28"/>
      <c r="C216" s="25"/>
      <c r="D216" s="226"/>
      <c r="E216" s="498"/>
      <c r="F216" s="498"/>
      <c r="G216" s="498"/>
      <c r="H216" s="498"/>
      <c r="I216" s="498"/>
      <c r="J216" s="498"/>
      <c r="K216" s="499"/>
      <c r="L216" s="161"/>
    </row>
    <row r="217" spans="2:12" ht="17.25" customHeight="1">
      <c r="B217" s="29"/>
      <c r="C217" s="23"/>
      <c r="D217" s="58"/>
      <c r="E217" s="162"/>
      <c r="F217" s="162"/>
      <c r="G217" s="162"/>
      <c r="H217" s="162"/>
      <c r="I217" s="162"/>
      <c r="J217" s="162"/>
      <c r="K217" s="163"/>
      <c r="L217" s="21"/>
    </row>
    <row r="218" spans="2:12" ht="17.25" customHeight="1">
      <c r="B218" s="431" t="s">
        <v>42</v>
      </c>
      <c r="C218" s="432"/>
      <c r="D218" s="466" t="s">
        <v>372</v>
      </c>
      <c r="E218" s="467"/>
      <c r="F218" s="467"/>
      <c r="G218" s="467"/>
      <c r="H218" s="467"/>
      <c r="I218" s="467"/>
      <c r="J218" s="467"/>
      <c r="K218" s="468"/>
      <c r="L218" s="17"/>
    </row>
    <row r="219" spans="2:12" ht="17.25" customHeight="1">
      <c r="B219" s="433"/>
      <c r="C219" s="434"/>
      <c r="D219" s="469" t="s">
        <v>25</v>
      </c>
      <c r="E219" s="470"/>
      <c r="F219" s="470"/>
      <c r="G219" s="470"/>
      <c r="H219" s="470"/>
      <c r="I219" s="470"/>
      <c r="J219" s="470"/>
      <c r="K219" s="471"/>
      <c r="L219" s="17"/>
    </row>
    <row r="220" spans="2:12" ht="17.25" customHeight="1">
      <c r="B220" s="433"/>
      <c r="C220" s="434"/>
      <c r="D220" s="470" t="s">
        <v>22</v>
      </c>
      <c r="E220" s="470"/>
      <c r="F220" s="470"/>
      <c r="G220" s="470"/>
      <c r="H220" s="470"/>
      <c r="I220" s="470"/>
      <c r="J220" s="470"/>
      <c r="K220" s="471"/>
      <c r="L220" s="17"/>
    </row>
    <row r="221" spans="2:12" ht="17.25" customHeight="1">
      <c r="B221" s="433"/>
      <c r="C221" s="434"/>
      <c r="D221" s="470" t="s">
        <v>21</v>
      </c>
      <c r="E221" s="470"/>
      <c r="F221" s="470"/>
      <c r="G221" s="470"/>
      <c r="H221" s="470"/>
      <c r="I221" s="470"/>
      <c r="J221" s="470"/>
      <c r="K221" s="471"/>
      <c r="L221" s="160"/>
    </row>
    <row r="222" spans="2:12" ht="17.25" customHeight="1">
      <c r="B222" s="433"/>
      <c r="C222" s="434"/>
      <c r="D222" s="15" t="str">
        <f>IF(入力シート!C85&lt;&gt;"","Ø","")</f>
        <v>Ø</v>
      </c>
      <c r="E222" s="338" t="str">
        <f>IF(入力シート!C85&lt;&gt;"",入力シート!C16&amp;"のサイト（"&amp;入力シート!C85&amp;"）","")</f>
        <v>いの町のサイト（http://www.town.ino.kochi.jp/）</v>
      </c>
      <c r="F222" s="338"/>
      <c r="G222" s="338"/>
      <c r="H222" s="338"/>
      <c r="I222" s="338"/>
      <c r="J222" s="338"/>
      <c r="K222" s="339"/>
      <c r="L222" s="21"/>
    </row>
    <row r="223" spans="2:12" ht="17.25" customHeight="1" thickBot="1">
      <c r="B223" s="455"/>
      <c r="C223" s="456"/>
      <c r="D223" s="157" t="str">
        <f>IF(入力シート!C87="○",入力シート!C16&amp;"の避難情報に係る緊急速報メール","")</f>
        <v>いの町の避難情報に係る緊急速報メール</v>
      </c>
      <c r="E223" s="158"/>
      <c r="F223" s="158"/>
      <c r="G223" s="158"/>
      <c r="H223" s="158"/>
      <c r="I223" s="158"/>
      <c r="J223" s="158"/>
      <c r="K223" s="159"/>
      <c r="L223" s="17"/>
    </row>
    <row r="224" spans="2:12" ht="17.25" customHeight="1">
      <c r="B224" s="87" t="s">
        <v>39</v>
      </c>
      <c r="C224" s="542" t="s">
        <v>40</v>
      </c>
      <c r="D224" s="542"/>
      <c r="E224" s="542"/>
      <c r="F224" s="542"/>
      <c r="G224" s="542"/>
      <c r="H224" s="542"/>
      <c r="I224" s="542"/>
      <c r="J224" s="542"/>
      <c r="K224" s="542"/>
      <c r="L224" s="21"/>
    </row>
    <row r="225" spans="1:17" ht="17.25" customHeight="1">
      <c r="B225" s="88"/>
      <c r="C225" s="498"/>
      <c r="D225" s="498"/>
      <c r="E225" s="498"/>
      <c r="F225" s="498"/>
      <c r="G225" s="498"/>
      <c r="H225" s="498"/>
      <c r="I225" s="498"/>
      <c r="J225" s="498"/>
      <c r="K225" s="498"/>
      <c r="L225" s="12"/>
    </row>
    <row r="226" spans="1:17" ht="17.25" customHeight="1">
      <c r="B226" s="88" t="s">
        <v>39</v>
      </c>
      <c r="C226" s="326" t="s">
        <v>41</v>
      </c>
      <c r="D226" s="326"/>
      <c r="E226" s="326"/>
      <c r="F226" s="326"/>
      <c r="G226" s="326"/>
      <c r="H226" s="326"/>
      <c r="I226" s="326"/>
      <c r="J226" s="326"/>
      <c r="K226" s="326"/>
      <c r="L226" s="12"/>
    </row>
    <row r="227" spans="1:17" ht="17.25" customHeight="1">
      <c r="B227" s="88"/>
      <c r="C227" s="326"/>
      <c r="D227" s="326"/>
      <c r="E227" s="326"/>
      <c r="F227" s="326"/>
      <c r="G227" s="326"/>
      <c r="H227" s="326"/>
      <c r="I227" s="326"/>
      <c r="J227" s="326"/>
      <c r="K227" s="326"/>
      <c r="L227" s="12"/>
    </row>
    <row r="228" spans="1:17" ht="17.25" customHeight="1">
      <c r="B228" s="12"/>
      <c r="C228" s="12"/>
      <c r="D228" s="12"/>
      <c r="E228" s="12"/>
      <c r="F228" s="74"/>
      <c r="G228" s="12"/>
      <c r="H228" s="12"/>
      <c r="I228" s="12"/>
      <c r="J228" s="12"/>
      <c r="K228" s="12"/>
      <c r="L228" s="12"/>
    </row>
    <row r="229" spans="1:17" ht="17.25">
      <c r="B229" s="343" t="s">
        <v>328</v>
      </c>
      <c r="C229" s="343"/>
      <c r="D229" s="343"/>
      <c r="E229" s="343"/>
      <c r="F229" s="343"/>
      <c r="G229" s="343"/>
      <c r="H229" s="343"/>
      <c r="I229" s="343"/>
      <c r="J229" s="343"/>
      <c r="K229" s="343"/>
      <c r="L229" s="10"/>
    </row>
    <row r="230" spans="1:17" ht="17.25" customHeight="1">
      <c r="B230" s="329" t="s">
        <v>389</v>
      </c>
      <c r="C230" s="329"/>
      <c r="D230" s="329"/>
      <c r="E230" s="329"/>
      <c r="F230" s="329"/>
      <c r="G230" s="329"/>
      <c r="H230" s="329"/>
      <c r="I230" s="329"/>
      <c r="J230" s="329"/>
      <c r="K230" s="329"/>
      <c r="L230" s="12"/>
    </row>
    <row r="231" spans="1:17" ht="17.25" customHeight="1">
      <c r="B231" s="329"/>
      <c r="C231" s="329"/>
      <c r="D231" s="329"/>
      <c r="E231" s="329"/>
      <c r="F231" s="329"/>
      <c r="G231" s="329"/>
      <c r="H231" s="329"/>
      <c r="I231" s="329"/>
      <c r="J231" s="329"/>
      <c r="K231" s="329"/>
      <c r="L231" s="12"/>
      <c r="M231" s="330" t="s">
        <v>316</v>
      </c>
      <c r="N231" s="330"/>
      <c r="O231" s="330"/>
      <c r="P231" s="330"/>
      <c r="Q231" s="330"/>
    </row>
    <row r="232" spans="1:17" ht="18" customHeight="1">
      <c r="B232" s="329" t="s">
        <v>303</v>
      </c>
      <c r="C232" s="329"/>
      <c r="D232" s="329"/>
      <c r="E232" s="329"/>
      <c r="F232" s="329"/>
      <c r="G232" s="329"/>
      <c r="H232" s="329"/>
      <c r="I232" s="329"/>
      <c r="J232" s="329"/>
      <c r="K232" s="329"/>
      <c r="L232" s="12"/>
      <c r="M232" s="330"/>
      <c r="N232" s="330"/>
      <c r="O232" s="330"/>
      <c r="P232" s="330"/>
      <c r="Q232" s="330"/>
    </row>
    <row r="233" spans="1:17" ht="18" customHeight="1">
      <c r="B233" s="329"/>
      <c r="C233" s="329"/>
      <c r="D233" s="329"/>
      <c r="E233" s="329"/>
      <c r="F233" s="329"/>
      <c r="G233" s="329"/>
      <c r="H233" s="329"/>
      <c r="I233" s="329"/>
      <c r="J233" s="329"/>
      <c r="K233" s="329"/>
      <c r="L233" s="12"/>
      <c r="M233" s="330"/>
      <c r="N233" s="330"/>
      <c r="O233" s="330"/>
      <c r="P233" s="330"/>
      <c r="Q233" s="330"/>
    </row>
    <row r="234" spans="1:17" ht="18" customHeight="1">
      <c r="B234" s="329" t="s">
        <v>302</v>
      </c>
      <c r="C234" s="329"/>
      <c r="D234" s="329"/>
      <c r="E234" s="329"/>
      <c r="F234" s="329"/>
      <c r="G234" s="329"/>
      <c r="H234" s="329"/>
      <c r="I234" s="329"/>
      <c r="J234" s="329"/>
      <c r="K234" s="329"/>
      <c r="L234" s="107"/>
      <c r="M234" s="330"/>
      <c r="N234" s="330"/>
      <c r="O234" s="330"/>
      <c r="P234" s="330"/>
      <c r="Q234" s="330"/>
    </row>
    <row r="235" spans="1:17" ht="18" customHeight="1">
      <c r="C235" s="329" t="str">
        <f>入力シート!C16&amp;入力シート!C89&amp;" "&amp;入力シート!C91</f>
        <v xml:space="preserve">いの町 </v>
      </c>
      <c r="D235" s="329"/>
      <c r="E235" s="329"/>
      <c r="F235" s="329"/>
      <c r="G235" s="329"/>
      <c r="H235" s="329"/>
      <c r="I235" s="329"/>
      <c r="J235" s="329"/>
      <c r="K235" s="329"/>
      <c r="L235" s="107"/>
    </row>
    <row r="236" spans="1:17" ht="18" customHeight="1">
      <c r="C236" s="329" t="str">
        <f>入力シート!C16&amp;入力シート!C97&amp;" "&amp;入力シート!C99</f>
        <v>いの町総務課危機管理室 088-893-1113</v>
      </c>
      <c r="D236" s="329"/>
      <c r="E236" s="329"/>
      <c r="F236" s="329"/>
      <c r="G236" s="329"/>
      <c r="H236" s="329"/>
      <c r="I236" s="329"/>
      <c r="J236" s="329"/>
      <c r="K236" s="329"/>
      <c r="L236" s="156"/>
    </row>
    <row r="237" spans="1:17" ht="24.75" customHeight="1" thickBot="1">
      <c r="A237" s="326" t="s">
        <v>273</v>
      </c>
      <c r="B237" s="326"/>
      <c r="C237" s="326"/>
      <c r="D237" s="326"/>
      <c r="E237" s="326"/>
      <c r="F237" s="326"/>
      <c r="G237" s="326"/>
      <c r="H237" s="326"/>
      <c r="I237" s="326"/>
      <c r="J237" s="326"/>
      <c r="K237" s="326"/>
      <c r="L237" s="186"/>
    </row>
    <row r="238" spans="1:17" ht="17.25" customHeight="1">
      <c r="A238" s="362" t="s">
        <v>274</v>
      </c>
      <c r="B238" s="363"/>
      <c r="C238" s="364"/>
      <c r="D238" s="365" t="s">
        <v>275</v>
      </c>
      <c r="E238" s="364"/>
      <c r="F238" s="365" t="s">
        <v>276</v>
      </c>
      <c r="G238" s="363"/>
      <c r="H238" s="363"/>
      <c r="I238" s="363"/>
      <c r="J238" s="363"/>
      <c r="K238" s="366"/>
      <c r="L238" s="186"/>
    </row>
    <row r="239" spans="1:17" ht="17.25" customHeight="1">
      <c r="A239" s="391" t="s">
        <v>284</v>
      </c>
      <c r="B239" s="392"/>
      <c r="C239" s="393"/>
      <c r="D239" s="394" t="s">
        <v>390</v>
      </c>
      <c r="E239" s="393"/>
      <c r="F239" s="382" t="s">
        <v>392</v>
      </c>
      <c r="G239" s="383"/>
      <c r="H239" s="383"/>
      <c r="I239" s="383"/>
      <c r="J239" s="383"/>
      <c r="K239" s="384"/>
      <c r="L239" s="186"/>
    </row>
    <row r="240" spans="1:17" ht="17.25" customHeight="1">
      <c r="A240" s="367" t="s">
        <v>285</v>
      </c>
      <c r="B240" s="368"/>
      <c r="C240" s="369"/>
      <c r="D240" s="394" t="s">
        <v>277</v>
      </c>
      <c r="E240" s="393"/>
      <c r="F240" s="376" t="s">
        <v>393</v>
      </c>
      <c r="G240" s="377"/>
      <c r="H240" s="377"/>
      <c r="I240" s="377"/>
      <c r="J240" s="377"/>
      <c r="K240" s="378"/>
      <c r="L240" s="186"/>
    </row>
    <row r="241" spans="1:12" ht="17.25" customHeight="1">
      <c r="A241" s="370"/>
      <c r="B241" s="371"/>
      <c r="C241" s="372"/>
      <c r="D241" s="394" t="s">
        <v>278</v>
      </c>
      <c r="E241" s="393"/>
      <c r="F241" s="379"/>
      <c r="G241" s="380"/>
      <c r="H241" s="380"/>
      <c r="I241" s="380"/>
      <c r="J241" s="380"/>
      <c r="K241" s="381"/>
      <c r="L241" s="186"/>
    </row>
    <row r="242" spans="1:12" ht="17.25" customHeight="1">
      <c r="A242" s="373"/>
      <c r="B242" s="374"/>
      <c r="C242" s="375"/>
      <c r="D242" s="394" t="s">
        <v>390</v>
      </c>
      <c r="E242" s="393"/>
      <c r="F242" s="382" t="s">
        <v>305</v>
      </c>
      <c r="G242" s="383"/>
      <c r="H242" s="383"/>
      <c r="I242" s="383"/>
      <c r="J242" s="383"/>
      <c r="K242" s="384"/>
      <c r="L242" s="186"/>
    </row>
    <row r="243" spans="1:12" ht="17.25" customHeight="1">
      <c r="A243" s="367" t="s">
        <v>286</v>
      </c>
      <c r="B243" s="368"/>
      <c r="C243" s="369"/>
      <c r="D243" s="394" t="s">
        <v>277</v>
      </c>
      <c r="E243" s="393"/>
      <c r="F243" s="376" t="s">
        <v>393</v>
      </c>
      <c r="G243" s="377"/>
      <c r="H243" s="377"/>
      <c r="I243" s="377"/>
      <c r="J243" s="377"/>
      <c r="K243" s="378"/>
      <c r="L243" s="186"/>
    </row>
    <row r="244" spans="1:12" ht="17.25" customHeight="1">
      <c r="A244" s="370"/>
      <c r="B244" s="371"/>
      <c r="C244" s="372"/>
      <c r="D244" s="394" t="s">
        <v>278</v>
      </c>
      <c r="E244" s="393"/>
      <c r="F244" s="379"/>
      <c r="G244" s="380"/>
      <c r="H244" s="380"/>
      <c r="I244" s="380"/>
      <c r="J244" s="380"/>
      <c r="K244" s="381"/>
      <c r="L244" s="186"/>
    </row>
    <row r="245" spans="1:12" ht="17.25" customHeight="1" thickBot="1">
      <c r="A245" s="385"/>
      <c r="B245" s="386"/>
      <c r="C245" s="387"/>
      <c r="D245" s="395" t="s">
        <v>390</v>
      </c>
      <c r="E245" s="396"/>
      <c r="F245" s="388" t="s">
        <v>305</v>
      </c>
      <c r="G245" s="389"/>
      <c r="H245" s="389"/>
      <c r="I245" s="389"/>
      <c r="J245" s="389"/>
      <c r="K245" s="390"/>
      <c r="L245" s="186"/>
    </row>
    <row r="246" spans="1:12" ht="17.25" customHeight="1">
      <c r="A246" s="186"/>
      <c r="B246" s="186"/>
      <c r="C246" s="186"/>
      <c r="D246" s="186"/>
      <c r="E246" s="186"/>
      <c r="F246" s="186"/>
      <c r="G246" s="186"/>
      <c r="H246" s="186"/>
      <c r="I246" s="186"/>
      <c r="J246" s="186"/>
      <c r="K246" s="186"/>
      <c r="L246" s="186"/>
    </row>
    <row r="247" spans="1:12" ht="17.25" customHeight="1" thickBot="1">
      <c r="A247" s="326" t="s">
        <v>279</v>
      </c>
      <c r="B247" s="326"/>
      <c r="C247" s="326"/>
      <c r="D247" s="326"/>
      <c r="E247" s="326"/>
      <c r="F247" s="326"/>
      <c r="G247" s="326"/>
      <c r="H247" s="326"/>
      <c r="I247" s="326"/>
      <c r="J247" s="326"/>
      <c r="K247" s="326"/>
      <c r="L247" s="186"/>
    </row>
    <row r="248" spans="1:12" ht="17.25" customHeight="1">
      <c r="A248" s="362" t="s">
        <v>280</v>
      </c>
      <c r="B248" s="363"/>
      <c r="C248" s="364"/>
      <c r="D248" s="365" t="s">
        <v>281</v>
      </c>
      <c r="E248" s="364"/>
      <c r="F248" s="365" t="s">
        <v>282</v>
      </c>
      <c r="G248" s="363"/>
      <c r="H248" s="364"/>
      <c r="I248" s="365" t="s">
        <v>283</v>
      </c>
      <c r="J248" s="363"/>
      <c r="K248" s="366"/>
      <c r="L248" s="186"/>
    </row>
    <row r="249" spans="1:12" ht="17.25" customHeight="1">
      <c r="A249" s="400">
        <f>入力シート!C89</f>
        <v>0</v>
      </c>
      <c r="B249" s="401"/>
      <c r="C249" s="402"/>
      <c r="D249" s="394">
        <f>入力シート!C91</f>
        <v>0</v>
      </c>
      <c r="E249" s="393"/>
      <c r="F249" s="394">
        <f>入力シート!C93</f>
        <v>0</v>
      </c>
      <c r="G249" s="392"/>
      <c r="H249" s="393"/>
      <c r="I249" s="397">
        <f>入力シート!C95</f>
        <v>0</v>
      </c>
      <c r="J249" s="398"/>
      <c r="K249" s="399"/>
      <c r="L249" s="186"/>
    </row>
    <row r="250" spans="1:12" ht="17.25" customHeight="1">
      <c r="A250" s="400" t="str">
        <f>入力シート!C97</f>
        <v>総務課危機管理室</v>
      </c>
      <c r="B250" s="401"/>
      <c r="C250" s="402"/>
      <c r="D250" s="394" t="str">
        <f>入力シート!C99</f>
        <v>088-893-1113</v>
      </c>
      <c r="E250" s="393"/>
      <c r="F250" s="394" t="str">
        <f>入力シート!C101</f>
        <v>088-892-0353</v>
      </c>
      <c r="G250" s="392"/>
      <c r="H250" s="393"/>
      <c r="I250" s="397" t="str">
        <f>入力シート!C103</f>
        <v>soumu@town.ino.lg.jp</v>
      </c>
      <c r="J250" s="398"/>
      <c r="K250" s="399"/>
      <c r="L250" s="186"/>
    </row>
    <row r="251" spans="1:12" ht="17.25" customHeight="1">
      <c r="A251" s="400" t="str">
        <f>入力シート!C107</f>
        <v>仁淀消防組合消防署</v>
      </c>
      <c r="B251" s="401"/>
      <c r="C251" s="402"/>
      <c r="D251" s="394" t="str">
        <f>入力シート!C109</f>
        <v>088-893-3221</v>
      </c>
      <c r="E251" s="393"/>
      <c r="F251" s="394" t="str">
        <f>入力シート!C111</f>
        <v>088-893-3225</v>
      </c>
      <c r="G251" s="392"/>
      <c r="H251" s="393"/>
      <c r="I251" s="397" t="str">
        <f>入力シート!C113</f>
        <v>niyodoshoubou@apricot.ocn.ne.jp</v>
      </c>
      <c r="J251" s="398"/>
      <c r="K251" s="399"/>
      <c r="L251" s="186"/>
    </row>
    <row r="252" spans="1:12" ht="17.25" customHeight="1">
      <c r="A252" s="400" t="str">
        <f>入力シート!C115</f>
        <v>土佐警察署いの警察庁舎</v>
      </c>
      <c r="B252" s="401"/>
      <c r="C252" s="402"/>
      <c r="D252" s="394" t="str">
        <f>入力シート!C117</f>
        <v>088-893-1234</v>
      </c>
      <c r="E252" s="393"/>
      <c r="F252" s="394" t="str">
        <f>入力シート!C119</f>
        <v>088-893-1234</v>
      </c>
      <c r="G252" s="392"/>
      <c r="H252" s="393"/>
      <c r="I252" s="397">
        <f>入力シート!C121</f>
        <v>0</v>
      </c>
      <c r="J252" s="398"/>
      <c r="K252" s="399"/>
      <c r="L252" s="186"/>
    </row>
    <row r="253" spans="1:12" ht="17.25" customHeight="1">
      <c r="A253" s="400">
        <f>入力シート!C123</f>
        <v>0</v>
      </c>
      <c r="B253" s="401"/>
      <c r="C253" s="402"/>
      <c r="D253" s="394">
        <f>入力シート!C125</f>
        <v>0</v>
      </c>
      <c r="E253" s="393"/>
      <c r="F253" s="394">
        <f>入力シート!C127</f>
        <v>0</v>
      </c>
      <c r="G253" s="392"/>
      <c r="H253" s="393"/>
      <c r="I253" s="397">
        <f>入力シート!C129</f>
        <v>0</v>
      </c>
      <c r="J253" s="398"/>
      <c r="K253" s="399"/>
      <c r="L253" s="186"/>
    </row>
    <row r="254" spans="1:12" ht="17.25" customHeight="1">
      <c r="A254" s="400">
        <f>入力シート!C131</f>
        <v>0</v>
      </c>
      <c r="B254" s="401"/>
      <c r="C254" s="402"/>
      <c r="D254" s="394">
        <f>入力シート!C133</f>
        <v>0</v>
      </c>
      <c r="E254" s="393"/>
      <c r="F254" s="394">
        <f>入力シート!C135</f>
        <v>0</v>
      </c>
      <c r="G254" s="392"/>
      <c r="H254" s="393"/>
      <c r="I254" s="397">
        <f>入力シート!C137</f>
        <v>0</v>
      </c>
      <c r="J254" s="398"/>
      <c r="K254" s="399"/>
      <c r="L254" s="186"/>
    </row>
    <row r="255" spans="1:12" ht="17.25" customHeight="1">
      <c r="A255" s="400">
        <f>入力シート!C139</f>
        <v>0</v>
      </c>
      <c r="B255" s="401"/>
      <c r="C255" s="402"/>
      <c r="D255" s="394">
        <f>入力シート!C141</f>
        <v>0</v>
      </c>
      <c r="E255" s="393"/>
      <c r="F255" s="394">
        <f>入力シート!C143</f>
        <v>0</v>
      </c>
      <c r="G255" s="392"/>
      <c r="H255" s="393"/>
      <c r="I255" s="397">
        <f>入力シート!C145</f>
        <v>0</v>
      </c>
      <c r="J255" s="398"/>
      <c r="K255" s="399"/>
      <c r="L255" s="186"/>
    </row>
    <row r="256" spans="1:12" ht="17.25" customHeight="1">
      <c r="A256" s="403">
        <f>入力シート!C147</f>
        <v>0</v>
      </c>
      <c r="B256" s="404"/>
      <c r="C256" s="404"/>
      <c r="D256" s="405">
        <f>入力シート!C149</f>
        <v>0</v>
      </c>
      <c r="E256" s="405"/>
      <c r="F256" s="405">
        <f>入力シート!C151</f>
        <v>0</v>
      </c>
      <c r="G256" s="405"/>
      <c r="H256" s="405"/>
      <c r="I256" s="406">
        <f>入力シート!C153</f>
        <v>0</v>
      </c>
      <c r="J256" s="406"/>
      <c r="K256" s="407"/>
      <c r="L256" s="186"/>
    </row>
    <row r="257" spans="1:17" ht="17.25" customHeight="1">
      <c r="A257" s="403">
        <f>入力シート!C155</f>
        <v>0</v>
      </c>
      <c r="B257" s="404"/>
      <c r="C257" s="404"/>
      <c r="D257" s="405">
        <f>入力シート!C157</f>
        <v>0</v>
      </c>
      <c r="E257" s="405"/>
      <c r="F257" s="405">
        <f>入力シート!C159</f>
        <v>0</v>
      </c>
      <c r="G257" s="405"/>
      <c r="H257" s="405"/>
      <c r="I257" s="406">
        <f>入力シート!C161</f>
        <v>0</v>
      </c>
      <c r="J257" s="406"/>
      <c r="K257" s="407"/>
      <c r="L257" s="186"/>
    </row>
    <row r="258" spans="1:17" ht="17.25" customHeight="1" thickBot="1">
      <c r="A258" s="485">
        <f>入力シート!C163</f>
        <v>0</v>
      </c>
      <c r="B258" s="486"/>
      <c r="C258" s="486"/>
      <c r="D258" s="487">
        <f>入力シート!C165</f>
        <v>0</v>
      </c>
      <c r="E258" s="487"/>
      <c r="F258" s="487">
        <f>入力シート!C167</f>
        <v>0</v>
      </c>
      <c r="G258" s="487"/>
      <c r="H258" s="487"/>
      <c r="I258" s="488">
        <f>入力シート!C169</f>
        <v>0</v>
      </c>
      <c r="J258" s="488"/>
      <c r="K258" s="489"/>
      <c r="L258" s="186"/>
    </row>
    <row r="259" spans="1:17" ht="17.25" customHeight="1">
      <c r="B259" s="75"/>
      <c r="C259" s="75"/>
      <c r="D259" s="75"/>
      <c r="E259" s="75"/>
      <c r="F259" s="75"/>
      <c r="G259" s="75"/>
      <c r="H259" s="75"/>
      <c r="I259" s="75"/>
      <c r="J259" s="75"/>
      <c r="K259" s="75"/>
      <c r="L259" s="74"/>
    </row>
    <row r="260" spans="1:17" ht="17.25">
      <c r="A260" s="334" t="s">
        <v>377</v>
      </c>
      <c r="B260" s="334"/>
      <c r="C260" s="334"/>
      <c r="D260" s="334"/>
      <c r="E260" s="334"/>
      <c r="F260" s="334"/>
      <c r="G260" s="334"/>
      <c r="H260" s="334"/>
      <c r="I260" s="334"/>
      <c r="J260" s="334"/>
      <c r="K260" s="334"/>
      <c r="L260" s="10"/>
    </row>
    <row r="261" spans="1:17" ht="17.25">
      <c r="B261" s="343" t="s">
        <v>153</v>
      </c>
      <c r="C261" s="343"/>
      <c r="D261" s="343"/>
      <c r="E261" s="343"/>
      <c r="F261" s="343"/>
      <c r="G261" s="343"/>
      <c r="H261" s="343"/>
      <c r="I261" s="343"/>
      <c r="J261" s="343"/>
      <c r="K261" s="343"/>
      <c r="L261" s="10"/>
    </row>
    <row r="262" spans="1:17" ht="17.25" customHeight="1">
      <c r="B262" s="329" t="s">
        <v>374</v>
      </c>
      <c r="C262" s="329"/>
      <c r="D262" s="329"/>
      <c r="E262" s="329"/>
      <c r="F262" s="329"/>
      <c r="G262" s="329"/>
      <c r="H262" s="329"/>
      <c r="I262" s="329"/>
      <c r="J262" s="329"/>
      <c r="K262" s="329"/>
      <c r="L262" s="12"/>
      <c r="M262" s="330"/>
      <c r="N262" s="330"/>
      <c r="O262" s="330"/>
      <c r="P262" s="330"/>
      <c r="Q262" s="330"/>
    </row>
    <row r="263" spans="1:17" ht="17.25" customHeight="1">
      <c r="B263" s="329"/>
      <c r="C263" s="329"/>
      <c r="D263" s="329"/>
      <c r="E263" s="329"/>
      <c r="F263" s="329"/>
      <c r="G263" s="329"/>
      <c r="H263" s="329"/>
      <c r="I263" s="329"/>
      <c r="J263" s="329"/>
      <c r="K263" s="329"/>
      <c r="L263" s="82"/>
      <c r="M263" s="330"/>
      <c r="N263" s="330"/>
      <c r="O263" s="330"/>
      <c r="P263" s="330"/>
      <c r="Q263" s="330"/>
    </row>
    <row r="264" spans="1:17" ht="17.25" customHeight="1">
      <c r="B264" s="329"/>
      <c r="C264" s="329"/>
      <c r="D264" s="329"/>
      <c r="E264" s="329"/>
      <c r="F264" s="329"/>
      <c r="G264" s="329"/>
      <c r="H264" s="329"/>
      <c r="I264" s="329"/>
      <c r="J264" s="329"/>
      <c r="K264" s="329"/>
      <c r="L264" s="82"/>
      <c r="M264" s="330"/>
      <c r="N264" s="330"/>
      <c r="O264" s="330"/>
      <c r="P264" s="330"/>
      <c r="Q264" s="330"/>
    </row>
    <row r="265" spans="1:17" ht="17.25" customHeight="1">
      <c r="B265" s="329"/>
      <c r="C265" s="329"/>
      <c r="D265" s="329"/>
      <c r="E265" s="329"/>
      <c r="F265" s="329"/>
      <c r="G265" s="329"/>
      <c r="H265" s="329"/>
      <c r="I265" s="329"/>
      <c r="J265" s="329"/>
      <c r="K265" s="329"/>
      <c r="L265" s="12"/>
      <c r="M265" s="330"/>
      <c r="N265" s="330"/>
      <c r="O265" s="330"/>
      <c r="P265" s="330"/>
      <c r="Q265" s="330"/>
    </row>
    <row r="266" spans="1:17" ht="17.25">
      <c r="B266" s="2"/>
      <c r="C266" s="20"/>
      <c r="D266" s="20"/>
      <c r="E266" s="20"/>
      <c r="F266" s="20"/>
      <c r="G266" s="20"/>
      <c r="H266" s="20"/>
      <c r="I266" s="20"/>
      <c r="J266" s="20"/>
      <c r="K266" s="20"/>
      <c r="L266" s="20"/>
      <c r="M266" s="195"/>
      <c r="N266" s="195"/>
      <c r="O266" s="195"/>
      <c r="P266" s="195"/>
      <c r="Q266" s="195"/>
    </row>
    <row r="267" spans="1:17" ht="17.25">
      <c r="B267" s="343" t="s">
        <v>12</v>
      </c>
      <c r="C267" s="343"/>
      <c r="D267" s="343"/>
      <c r="E267" s="343"/>
      <c r="F267" s="343"/>
      <c r="G267" s="343"/>
      <c r="H267" s="343"/>
      <c r="I267" s="343"/>
      <c r="J267" s="343"/>
      <c r="K267" s="343"/>
      <c r="L267" s="10"/>
    </row>
    <row r="268" spans="1:17" ht="17.25" customHeight="1">
      <c r="B268" s="341" t="s">
        <v>317</v>
      </c>
      <c r="C268" s="341"/>
      <c r="D268" s="341"/>
      <c r="E268" s="341"/>
      <c r="F268" s="341"/>
      <c r="G268" s="341"/>
      <c r="H268" s="341"/>
      <c r="I268" s="341"/>
      <c r="J268" s="341"/>
      <c r="K268" s="341"/>
      <c r="L268" s="12"/>
    </row>
    <row r="269" spans="1:17" ht="17.25" customHeight="1">
      <c r="B269" s="341"/>
      <c r="C269" s="341"/>
      <c r="D269" s="341"/>
      <c r="E269" s="341"/>
      <c r="F269" s="341"/>
      <c r="G269" s="341"/>
      <c r="H269" s="341"/>
      <c r="I269" s="341"/>
      <c r="J269" s="341"/>
      <c r="K269" s="341"/>
      <c r="L269" s="12"/>
    </row>
    <row r="270" spans="1:17" ht="39.75" customHeight="1">
      <c r="B270" s="341"/>
      <c r="C270" s="341"/>
      <c r="D270" s="341"/>
      <c r="E270" s="341"/>
      <c r="F270" s="341"/>
      <c r="G270" s="341"/>
      <c r="H270" s="341"/>
      <c r="I270" s="341"/>
      <c r="J270" s="341"/>
      <c r="K270" s="341"/>
      <c r="L270" s="20"/>
    </row>
    <row r="271" spans="1:17" ht="17.25">
      <c r="B271" s="343" t="s">
        <v>55</v>
      </c>
      <c r="C271" s="343"/>
      <c r="D271" s="343"/>
      <c r="E271" s="343"/>
      <c r="F271" s="343"/>
      <c r="G271" s="343"/>
      <c r="H271" s="343"/>
      <c r="I271" s="343"/>
      <c r="J271" s="343"/>
      <c r="K271" s="343"/>
      <c r="L271" s="10"/>
    </row>
    <row r="272" spans="1:17" ht="17.25" customHeight="1">
      <c r="B272" s="329" t="s">
        <v>152</v>
      </c>
      <c r="C272" s="329"/>
      <c r="D272" s="329"/>
      <c r="E272" s="329"/>
      <c r="F272" s="329"/>
      <c r="G272" s="329"/>
      <c r="H272" s="329"/>
      <c r="I272" s="329"/>
      <c r="J272" s="329"/>
      <c r="K272" s="329"/>
      <c r="L272" s="12"/>
    </row>
    <row r="273" spans="1:17" ht="18" thickBot="1">
      <c r="B273" s="2"/>
      <c r="C273" s="20"/>
      <c r="D273" s="20"/>
      <c r="E273" s="20"/>
      <c r="F273" s="20"/>
      <c r="G273" s="20"/>
      <c r="H273" s="20"/>
      <c r="I273" s="20"/>
      <c r="J273" s="20"/>
      <c r="K273" s="20"/>
      <c r="L273" s="20"/>
    </row>
    <row r="274" spans="1:17" ht="18">
      <c r="B274" s="2"/>
      <c r="C274" s="99"/>
      <c r="D274" s="100"/>
      <c r="E274" s="481" t="s">
        <v>58</v>
      </c>
      <c r="F274" s="482"/>
      <c r="G274" s="481" t="s">
        <v>56</v>
      </c>
      <c r="H274" s="482"/>
      <c r="I274" s="481" t="s">
        <v>57</v>
      </c>
      <c r="J274" s="483"/>
      <c r="K274" s="20"/>
      <c r="L274" s="20"/>
    </row>
    <row r="275" spans="1:17" ht="19.5" customHeight="1">
      <c r="B275" s="2"/>
      <c r="C275" s="475" t="s">
        <v>154</v>
      </c>
      <c r="D275" s="476"/>
      <c r="E275" s="344">
        <f>入力シート!C174</f>
        <v>0</v>
      </c>
      <c r="F275" s="345"/>
      <c r="G275" s="344" t="str">
        <f>入力シート!C178&amp;"m"</f>
        <v>m</v>
      </c>
      <c r="H275" s="345"/>
      <c r="I275" s="344" t="str">
        <f>入力シート!C180&amp;IF(入力シート!C180="車両"," "&amp;入力シート!I180&amp;"台","")</f>
        <v/>
      </c>
      <c r="J275" s="360"/>
      <c r="K275" s="20"/>
      <c r="L275" s="20"/>
      <c r="M275" s="355" t="s">
        <v>399</v>
      </c>
      <c r="N275" s="355"/>
      <c r="O275" s="355"/>
      <c r="P275" s="355"/>
      <c r="Q275" s="355"/>
    </row>
    <row r="276" spans="1:17" ht="17.25" customHeight="1">
      <c r="B276" s="2"/>
      <c r="C276" s="477"/>
      <c r="D276" s="478"/>
      <c r="E276" s="346"/>
      <c r="F276" s="347"/>
      <c r="G276" s="346"/>
      <c r="H276" s="347"/>
      <c r="I276" s="346"/>
      <c r="J276" s="361"/>
      <c r="K276" s="20"/>
      <c r="L276" s="20"/>
      <c r="M276" s="355"/>
      <c r="N276" s="355"/>
      <c r="O276" s="355"/>
      <c r="P276" s="355"/>
      <c r="Q276" s="355"/>
    </row>
    <row r="277" spans="1:17" ht="17.25">
      <c r="B277" s="2"/>
      <c r="C277" s="475" t="s">
        <v>59</v>
      </c>
      <c r="D277" s="476"/>
      <c r="E277" s="344" t="str">
        <f>IF(入力シート!C184="","-",入力シート!C184)</f>
        <v>-</v>
      </c>
      <c r="F277" s="345"/>
      <c r="G277" s="356"/>
      <c r="H277" s="357"/>
      <c r="I277" s="344" t="str">
        <f>IF(入力シート!C186="","-",入力シート!C186)</f>
        <v>-</v>
      </c>
      <c r="J277" s="360"/>
      <c r="K277" s="20"/>
      <c r="L277" s="20"/>
      <c r="M277" s="355"/>
      <c r="N277" s="355"/>
      <c r="O277" s="355"/>
      <c r="P277" s="355"/>
      <c r="Q277" s="355"/>
    </row>
    <row r="278" spans="1:17" ht="18" thickBot="1">
      <c r="B278" s="2"/>
      <c r="C278" s="479"/>
      <c r="D278" s="480"/>
      <c r="E278" s="447"/>
      <c r="F278" s="484"/>
      <c r="G278" s="358"/>
      <c r="H278" s="359"/>
      <c r="I278" s="447"/>
      <c r="J278" s="448"/>
      <c r="K278" s="20"/>
      <c r="L278" s="20"/>
      <c r="M278" s="355"/>
      <c r="N278" s="355"/>
      <c r="O278" s="355"/>
      <c r="P278" s="355"/>
      <c r="Q278" s="355"/>
    </row>
    <row r="279" spans="1:17" ht="17.25">
      <c r="A279" s="263" t="s">
        <v>400</v>
      </c>
      <c r="B279" s="263"/>
      <c r="C279" s="263"/>
      <c r="D279" s="263"/>
      <c r="E279" s="263"/>
      <c r="F279" s="263"/>
      <c r="G279" s="263"/>
      <c r="H279" s="263"/>
      <c r="I279" s="263"/>
      <c r="J279" s="263"/>
      <c r="K279" s="263"/>
      <c r="L279" s="20"/>
      <c r="M279" s="195"/>
      <c r="N279" s="195"/>
      <c r="O279" s="195"/>
      <c r="P279" s="195"/>
      <c r="Q279" s="195"/>
    </row>
    <row r="280" spans="1:17" ht="17.25" customHeight="1">
      <c r="A280" s="343" t="s">
        <v>398</v>
      </c>
      <c r="B280" s="343"/>
      <c r="C280" s="343"/>
      <c r="D280" s="343"/>
      <c r="E280" s="343"/>
      <c r="F280" s="343"/>
      <c r="G280" s="343"/>
      <c r="H280" s="343"/>
      <c r="I280" s="343"/>
      <c r="J280" s="343"/>
      <c r="K280" s="343"/>
      <c r="L280" s="20"/>
    </row>
    <row r="281" spans="1:17" ht="17.25">
      <c r="B281" s="2"/>
      <c r="C281" s="20"/>
      <c r="D281" s="20"/>
      <c r="E281" s="20"/>
      <c r="F281" s="20"/>
      <c r="G281" s="20"/>
      <c r="H281" s="20"/>
      <c r="I281" s="20"/>
      <c r="J281" s="20"/>
      <c r="K281" s="20"/>
      <c r="L281" s="20"/>
    </row>
    <row r="282" spans="1:17" ht="17.25">
      <c r="A282" s="187" t="s">
        <v>287</v>
      </c>
      <c r="B282" s="187"/>
      <c r="C282" s="187"/>
      <c r="D282" s="187"/>
      <c r="E282" s="187"/>
      <c r="F282" s="187"/>
      <c r="G282" s="187"/>
      <c r="H282" s="187"/>
      <c r="I282" s="187"/>
      <c r="J282" s="187"/>
      <c r="K282" s="187"/>
      <c r="L282" s="20"/>
    </row>
    <row r="283" spans="1:17" ht="17.25" customHeight="1">
      <c r="A283" s="187" t="s">
        <v>288</v>
      </c>
      <c r="B283" s="187"/>
      <c r="C283" s="187"/>
      <c r="D283" s="187"/>
      <c r="E283" s="187"/>
      <c r="F283" s="187"/>
      <c r="G283" s="187"/>
      <c r="H283" s="187"/>
      <c r="I283" s="187"/>
      <c r="J283" s="187"/>
      <c r="K283" s="187"/>
      <c r="L283" s="20"/>
    </row>
    <row r="284" spans="1:17" ht="17.25" customHeight="1">
      <c r="A284" s="187" t="s">
        <v>289</v>
      </c>
      <c r="B284" s="187"/>
      <c r="C284" s="187"/>
      <c r="D284" s="187"/>
      <c r="E284" s="187"/>
      <c r="F284" s="187"/>
      <c r="G284" s="187"/>
      <c r="H284" s="187"/>
      <c r="I284" s="187"/>
      <c r="J284" s="187"/>
      <c r="K284" s="187"/>
      <c r="L284" s="20"/>
    </row>
    <row r="285" spans="1:17" ht="17.25" customHeight="1">
      <c r="A285" s="326" t="s">
        <v>290</v>
      </c>
      <c r="B285" s="326"/>
      <c r="C285" s="326"/>
      <c r="D285" s="326"/>
      <c r="E285" s="326"/>
      <c r="F285" s="326"/>
      <c r="G285" s="326"/>
      <c r="H285" s="326"/>
      <c r="I285" s="326"/>
      <c r="J285" s="326"/>
      <c r="K285" s="326"/>
      <c r="L285" s="20"/>
    </row>
    <row r="286" spans="1:17" ht="17.25">
      <c r="A286" s="326" t="s">
        <v>291</v>
      </c>
      <c r="B286" s="326"/>
      <c r="C286" s="326"/>
      <c r="D286" s="326"/>
      <c r="E286" s="326"/>
      <c r="F286" s="326"/>
      <c r="G286" s="326"/>
      <c r="H286" s="326"/>
      <c r="I286" s="326"/>
      <c r="J286" s="326"/>
      <c r="K286" s="326"/>
      <c r="L286" s="20"/>
    </row>
    <row r="287" spans="1:17" ht="17.25">
      <c r="A287" s="326" t="s">
        <v>292</v>
      </c>
      <c r="B287" s="326"/>
      <c r="C287" s="326"/>
      <c r="D287" s="326"/>
      <c r="E287" s="326"/>
      <c r="F287" s="326"/>
      <c r="G287" s="326"/>
      <c r="H287" s="326"/>
      <c r="I287" s="326"/>
      <c r="J287" s="326"/>
      <c r="K287" s="326"/>
      <c r="L287" s="20"/>
    </row>
    <row r="288" spans="1:17" ht="17.25">
      <c r="A288" s="187" t="s">
        <v>293</v>
      </c>
      <c r="B288" s="187"/>
      <c r="C288" s="187"/>
      <c r="D288" s="187"/>
      <c r="E288" s="187"/>
      <c r="F288" s="187"/>
      <c r="G288" s="187"/>
      <c r="H288" s="187"/>
      <c r="I288" s="187"/>
      <c r="J288" s="187"/>
      <c r="K288" s="187"/>
      <c r="L288" s="20"/>
    </row>
    <row r="289" spans="1:12" ht="17.25">
      <c r="A289" s="187" t="s">
        <v>294</v>
      </c>
      <c r="B289" s="187"/>
      <c r="C289" s="187"/>
      <c r="D289" s="187"/>
      <c r="E289" s="187"/>
      <c r="F289" s="187"/>
      <c r="G289" s="187"/>
      <c r="H289" s="187"/>
      <c r="I289" s="187"/>
      <c r="J289" s="187"/>
      <c r="K289" s="187"/>
      <c r="L289" s="20"/>
    </row>
    <row r="290" spans="1:12" ht="17.25" customHeight="1">
      <c r="A290" s="187" t="s">
        <v>295</v>
      </c>
      <c r="B290" s="187"/>
      <c r="C290" s="187"/>
      <c r="D290" s="187"/>
      <c r="E290" s="187"/>
      <c r="F290" s="187"/>
      <c r="G290" s="187"/>
      <c r="H290" s="187"/>
      <c r="I290" s="187"/>
      <c r="J290" s="187"/>
      <c r="K290" s="187"/>
      <c r="L290" s="20"/>
    </row>
    <row r="291" spans="1:12" ht="17.25" customHeight="1">
      <c r="A291" s="187"/>
      <c r="B291" s="187"/>
      <c r="C291" s="187"/>
      <c r="D291" s="187"/>
      <c r="E291" s="187"/>
      <c r="F291" s="187"/>
      <c r="G291" s="187"/>
      <c r="H291" s="187"/>
      <c r="I291" s="187"/>
      <c r="J291" s="187"/>
      <c r="K291" s="187"/>
      <c r="L291" s="20"/>
    </row>
    <row r="292" spans="1:12" ht="17.25">
      <c r="A292" s="326" t="s">
        <v>296</v>
      </c>
      <c r="B292" s="326"/>
      <c r="C292" s="326"/>
      <c r="D292" s="326"/>
      <c r="E292" s="326"/>
      <c r="F292" s="326"/>
      <c r="G292" s="326"/>
      <c r="H292" s="326"/>
      <c r="I292" s="326"/>
      <c r="J292" s="326"/>
      <c r="K292" s="326"/>
      <c r="L292" s="20"/>
    </row>
    <row r="293" spans="1:12" ht="17.25">
      <c r="A293" s="326" t="s">
        <v>297</v>
      </c>
      <c r="B293" s="326"/>
      <c r="C293" s="326"/>
      <c r="D293" s="326"/>
      <c r="E293" s="326"/>
      <c r="F293" s="326"/>
      <c r="G293" s="326"/>
      <c r="H293" s="326"/>
      <c r="I293" s="326"/>
      <c r="J293" s="326"/>
      <c r="K293" s="326"/>
      <c r="L293" s="20"/>
    </row>
    <row r="294" spans="1:12" ht="17.25">
      <c r="A294" s="343" t="s">
        <v>298</v>
      </c>
      <c r="B294" s="343"/>
      <c r="C294" s="343"/>
      <c r="D294" s="343"/>
      <c r="E294" s="343"/>
      <c r="F294" s="343"/>
      <c r="G294" s="343"/>
      <c r="H294" s="343"/>
      <c r="I294" s="343"/>
      <c r="J294" s="343"/>
      <c r="K294" s="343"/>
      <c r="L294" s="20"/>
    </row>
    <row r="295" spans="1:12" ht="17.25">
      <c r="A295" s="187"/>
      <c r="B295" s="187"/>
      <c r="C295" s="187"/>
      <c r="D295" s="187"/>
      <c r="E295" s="187"/>
      <c r="F295" s="187"/>
      <c r="G295" s="187"/>
      <c r="H295" s="187"/>
      <c r="I295" s="187"/>
      <c r="J295" s="187"/>
      <c r="K295" s="187"/>
      <c r="L295" s="20"/>
    </row>
    <row r="296" spans="1:12">
      <c r="A296" s="196"/>
      <c r="B296" s="196"/>
      <c r="C296" s="196"/>
      <c r="D296" s="196"/>
      <c r="E296" s="196"/>
      <c r="F296" s="196"/>
      <c r="G296" s="196"/>
      <c r="H296" s="196"/>
      <c r="I296" s="196"/>
      <c r="J296" s="196"/>
      <c r="K296" s="196"/>
      <c r="L296" s="20"/>
    </row>
    <row r="297" spans="1:12">
      <c r="A297" s="196"/>
      <c r="B297" s="196"/>
      <c r="C297" s="196"/>
      <c r="D297" s="196"/>
      <c r="E297" s="196"/>
      <c r="F297" s="196"/>
      <c r="G297" s="196"/>
      <c r="H297" s="196"/>
      <c r="I297" s="196"/>
      <c r="J297" s="196"/>
      <c r="K297" s="196"/>
      <c r="L297" s="20"/>
    </row>
    <row r="298" spans="1:12">
      <c r="A298" s="196"/>
      <c r="B298" s="196"/>
      <c r="C298" s="196"/>
      <c r="D298" s="196"/>
      <c r="E298" s="196"/>
      <c r="F298" s="196"/>
      <c r="G298" s="196"/>
      <c r="H298" s="196"/>
      <c r="I298" s="196"/>
      <c r="J298" s="196"/>
      <c r="K298" s="196"/>
      <c r="L298" s="20"/>
    </row>
    <row r="299" spans="1:12">
      <c r="A299" s="196"/>
      <c r="B299" s="196"/>
      <c r="C299" s="196"/>
      <c r="D299" s="196"/>
      <c r="E299" s="196"/>
      <c r="F299" s="196"/>
      <c r="G299" s="196"/>
      <c r="H299" s="196"/>
      <c r="I299" s="196"/>
      <c r="J299" s="196"/>
      <c r="K299" s="196"/>
      <c r="L299" s="20"/>
    </row>
    <row r="300" spans="1:12">
      <c r="A300" s="196"/>
      <c r="B300" s="196"/>
      <c r="C300" s="196"/>
      <c r="D300" s="196"/>
      <c r="E300" s="196"/>
      <c r="F300" s="196"/>
      <c r="G300" s="196"/>
      <c r="H300" s="196"/>
      <c r="I300" s="196"/>
      <c r="J300" s="196"/>
      <c r="K300" s="196"/>
      <c r="L300" s="20"/>
    </row>
    <row r="301" spans="1:12" ht="17.25">
      <c r="A301" s="196"/>
      <c r="B301" s="196"/>
      <c r="C301" s="196"/>
      <c r="D301" s="196"/>
      <c r="E301" s="196"/>
      <c r="F301" s="196"/>
      <c r="G301" s="196"/>
      <c r="H301" s="196"/>
      <c r="I301" s="196"/>
      <c r="J301" s="196"/>
      <c r="K301" s="196"/>
      <c r="L301" s="10"/>
    </row>
    <row r="302" spans="1:12" ht="17.25" customHeight="1">
      <c r="A302" s="196"/>
      <c r="B302" s="196"/>
      <c r="C302" s="196"/>
      <c r="D302" s="196"/>
      <c r="E302" s="196"/>
      <c r="F302" s="196"/>
      <c r="G302" s="196"/>
      <c r="H302" s="196"/>
      <c r="I302" s="196"/>
      <c r="J302" s="196"/>
      <c r="K302" s="196"/>
      <c r="L302" s="12"/>
    </row>
    <row r="303" spans="1:12" ht="17.25" customHeight="1">
      <c r="A303" s="334" t="s">
        <v>376</v>
      </c>
      <c r="B303" s="334"/>
      <c r="C303" s="334"/>
      <c r="D303" s="334"/>
      <c r="E303" s="334"/>
      <c r="F303" s="334"/>
      <c r="G303" s="334"/>
      <c r="H303" s="334"/>
      <c r="I303" s="334"/>
      <c r="J303" s="334"/>
      <c r="K303" s="334"/>
      <c r="L303" s="12"/>
    </row>
    <row r="304" spans="1:12" ht="17.25" customHeight="1">
      <c r="B304" s="326" t="s">
        <v>379</v>
      </c>
      <c r="C304" s="326"/>
      <c r="D304" s="326"/>
      <c r="E304" s="326"/>
      <c r="F304" s="326"/>
      <c r="G304" s="326"/>
      <c r="H304" s="326"/>
      <c r="I304" s="326"/>
      <c r="J304" s="326"/>
      <c r="K304" s="326"/>
      <c r="L304" s="12"/>
    </row>
    <row r="305" spans="2:13">
      <c r="B305" s="326"/>
      <c r="C305" s="326"/>
      <c r="D305" s="326"/>
      <c r="E305" s="326"/>
      <c r="F305" s="326"/>
      <c r="G305" s="326"/>
      <c r="H305" s="326"/>
      <c r="I305" s="326"/>
      <c r="J305" s="326"/>
      <c r="K305" s="326"/>
      <c r="L305" s="20"/>
    </row>
    <row r="306" spans="2:13" ht="17.25">
      <c r="B306" s="326" t="s">
        <v>401</v>
      </c>
      <c r="C306" s="326"/>
      <c r="D306" s="326"/>
      <c r="E306" s="326"/>
      <c r="F306" s="326"/>
      <c r="G306" s="326"/>
      <c r="H306" s="326"/>
      <c r="I306" s="326"/>
      <c r="J306" s="326"/>
      <c r="K306" s="326"/>
      <c r="L306" s="10"/>
    </row>
    <row r="307" spans="2:13" ht="17.25" customHeight="1">
      <c r="B307" s="2"/>
      <c r="C307" s="20"/>
      <c r="D307" s="20"/>
      <c r="E307" s="20"/>
      <c r="F307" s="20"/>
      <c r="G307" s="20"/>
      <c r="H307" s="20"/>
      <c r="I307" s="20"/>
      <c r="J307" s="20"/>
      <c r="K307" s="20"/>
      <c r="L307" s="47"/>
    </row>
    <row r="308" spans="2:13" ht="17.25" customHeight="1" thickBot="1">
      <c r="B308" s="354" t="s">
        <v>378</v>
      </c>
      <c r="C308" s="354"/>
      <c r="D308" s="354"/>
      <c r="E308" s="354"/>
      <c r="F308" s="354"/>
      <c r="G308" s="354"/>
      <c r="H308" s="354"/>
      <c r="I308" s="354"/>
      <c r="J308" s="354"/>
      <c r="K308" s="354"/>
      <c r="L308" s="16"/>
      <c r="M308" s="121" t="str">
        <f>IF(入力シート!C191="有","、"&amp;入力シート!B191&amp;IF(入力シート!G191&lt;&gt;"",入力シート!G191&amp;入力シート!I191,""),"")&amp;IF(入力シート!C193="有","、"&amp;入力シート!B193&amp;IF(入力シート!G193&lt;&gt;"",入力シート!G193&amp;入力シート!I193,""),"")&amp;IF(入力シート!C195="有","、"&amp;入力シート!B195&amp;IF(入力シート!G195&lt;&gt;"",入力シート!G195&amp;入力シート!I195,""),"")&amp;IF(入力シート!C197="有","、"&amp;入力シート!B197&amp;IF(入力シート!G197&lt;&gt;"",入力シート!G197&amp;入力シート!I197,""),"")&amp;IF(入力シート!C199="有","、"&amp;入力シート!B199&amp;IF(入力シート!G199&lt;&gt;"",入力シート!G199&amp;入力シート!I199,""),"")&amp;IF(入力シート!C201="有","、"&amp;入力シート!B201&amp;IF(入力シート!G201&lt;&gt;"",入力シート!G201&amp;入力シート!I201,""),"")&amp;IF(入力シート!C203="有","、"&amp;入力シート!B203&amp;IF(入力シート!G203&lt;&gt;"",入力シート!G203&amp;入力シート!I203,""),"")&amp;IF(入力シート!C205&lt;&gt;"","、"&amp;入力シート!C205,"")</f>
        <v/>
      </c>
    </row>
    <row r="309" spans="2:13" ht="17.25" customHeight="1">
      <c r="C309" s="460" t="s">
        <v>61</v>
      </c>
      <c r="D309" s="461"/>
      <c r="E309" s="461"/>
      <c r="F309" s="461"/>
      <c r="G309" s="461"/>
      <c r="H309" s="461"/>
      <c r="I309" s="461"/>
      <c r="J309" s="462"/>
      <c r="K309" s="27"/>
      <c r="L309" s="76"/>
    </row>
    <row r="310" spans="2:13" ht="17.25" customHeight="1">
      <c r="C310" s="431" t="s">
        <v>13</v>
      </c>
      <c r="D310" s="432"/>
      <c r="E310" s="437" t="str">
        <f>IF(M308&lt;&gt;"",RIGHT(M308,LEN(M308)-1),"")</f>
        <v/>
      </c>
      <c r="F310" s="438"/>
      <c r="G310" s="438"/>
      <c r="H310" s="438"/>
      <c r="I310" s="438"/>
      <c r="J310" s="439"/>
      <c r="K310" s="101"/>
      <c r="L310" s="16"/>
    </row>
    <row r="311" spans="2:13" ht="17.25" customHeight="1">
      <c r="C311" s="433"/>
      <c r="D311" s="434"/>
      <c r="E311" s="440"/>
      <c r="F311" s="441"/>
      <c r="G311" s="441"/>
      <c r="H311" s="441"/>
      <c r="I311" s="441"/>
      <c r="J311" s="442"/>
      <c r="K311" s="101"/>
      <c r="L311" s="16"/>
      <c r="M311" s="121" t="str">
        <f>IF(入力シート!C210="有","、"&amp;入力シート!B210,"")&amp;IF(入力シート!C212="有","、"&amp;入力シート!B212,"")&amp;IF(入力シート!C214="有","、"&amp;入力シート!B214&amp;IF(入力シート!G214&lt;&gt;"",入力シート!G214&amp;入力シート!I214,""),"")&amp;IF(入力シート!C216="有","、"&amp;入力シート!B216&amp;IF(入力シート!G216&lt;&gt;"",入力シート!G216&amp;入力シート!I216,""),"")&amp;IF(入力シート!C218="有","、"&amp;入力シート!B218&amp;IF(入力シート!G218&lt;&gt;"",入力シート!G218&amp;入力シート!I218,""),"")&amp;IF(入力シート!C220="有","、"&amp;入力シート!B220&amp;IF(入力シート!G220&lt;&gt;"",入力シート!G220&amp;入力シート!I220,""),"")&amp;IF(入力シート!C222="有","、"&amp;入力シート!B222&amp;IF(入力シート!G222&lt;&gt;"",入力シート!G222&amp;入力シート!I222,""),"")&amp;IF(入力シート!C224="有","、"&amp;入力シート!B224&amp;IF(入力シート!G224&lt;&gt;"",入力シート!G224&amp;入力シート!I224,""),"")&amp;IF(入力シート!C226="有","、"&amp;入力シート!B226&amp;IF(入力シート!G226&lt;&gt;"",入力シート!G226&amp;入力シート!I226,""),"")&amp;IF(入力シート!C228="有","、"&amp;入力シート!B228&amp;IF(入力シート!G228&lt;&gt;"",入力シート!G228&amp;入力シート!I228,""),"")&amp;IF(入力シート!C230&lt;&gt;"","、"&amp;入力シート!C230,"")</f>
        <v/>
      </c>
    </row>
    <row r="312" spans="2:13" ht="17.25" customHeight="1">
      <c r="C312" s="435"/>
      <c r="D312" s="436"/>
      <c r="E312" s="443"/>
      <c r="F312" s="444"/>
      <c r="G312" s="444"/>
      <c r="H312" s="444"/>
      <c r="I312" s="444"/>
      <c r="J312" s="445"/>
      <c r="K312" s="101"/>
      <c r="L312" s="73"/>
    </row>
    <row r="313" spans="2:13" ht="17.25" customHeight="1">
      <c r="C313" s="431" t="s">
        <v>402</v>
      </c>
      <c r="D313" s="432"/>
      <c r="E313" s="348" t="str">
        <f>IF(M311&lt;&gt;"",RIGHT(M311,LEN(M311)-1),"")</f>
        <v/>
      </c>
      <c r="F313" s="349"/>
      <c r="G313" s="349"/>
      <c r="H313" s="349"/>
      <c r="I313" s="349"/>
      <c r="J313" s="350"/>
      <c r="K313" s="101"/>
      <c r="L313" s="16"/>
    </row>
    <row r="314" spans="2:13" ht="17.25" customHeight="1">
      <c r="C314" s="433"/>
      <c r="D314" s="434"/>
      <c r="E314" s="446"/>
      <c r="F314" s="408"/>
      <c r="G314" s="408"/>
      <c r="H314" s="408"/>
      <c r="I314" s="408"/>
      <c r="J314" s="419"/>
      <c r="K314" s="101"/>
      <c r="L314" s="16"/>
    </row>
    <row r="315" spans="2:13" ht="17.25" customHeight="1">
      <c r="C315" s="433"/>
      <c r="D315" s="434"/>
      <c r="E315" s="446"/>
      <c r="F315" s="408"/>
      <c r="G315" s="408"/>
      <c r="H315" s="408"/>
      <c r="I315" s="408"/>
      <c r="J315" s="419"/>
      <c r="K315" s="101"/>
      <c r="L315" s="76"/>
      <c r="M315" s="121" t="str">
        <f>IF(入力シート!C235="有","、"&amp;入力シート!B235&amp;IF(入力シート!G235&lt;&gt;"",入力シート!G235&amp;入力シート!I235,""),"")&amp;IF(入力シート!C237="有","、"&amp;入力シート!B237&amp;IF(入力シート!G237&lt;&gt;"",入力シート!G237&amp;入力シート!I237,""),"")&amp;IF(入力シート!C239="有","、"&amp;入力シート!B239&amp;IF(入力シート!G239&lt;&gt;"",入力シート!G239&amp;入力シート!I239,""),"")&amp;IF(入力シート!C241="有","、"&amp;入力シート!B241&amp;IF(入力シート!G241&lt;&gt;"",入力シート!G241&amp;入力シート!I241,""),"")&amp;IF(入力シート!C243&lt;&gt;"","、"&amp;入力シート!C243,"")</f>
        <v/>
      </c>
    </row>
    <row r="316" spans="2:13" ht="17.25" customHeight="1">
      <c r="C316" s="435"/>
      <c r="D316" s="436"/>
      <c r="E316" s="446"/>
      <c r="F316" s="408"/>
      <c r="G316" s="408"/>
      <c r="H316" s="408"/>
      <c r="I316" s="408"/>
      <c r="J316" s="419"/>
      <c r="K316" s="101"/>
      <c r="L316" s="76"/>
    </row>
    <row r="317" spans="2:13" ht="17.25" customHeight="1">
      <c r="C317" s="431" t="s">
        <v>403</v>
      </c>
      <c r="D317" s="432"/>
      <c r="E317" s="348" t="str">
        <f>IF(M315&lt;&gt;"",RIGHT(M315,LEN(M315)-1),"")</f>
        <v/>
      </c>
      <c r="F317" s="349"/>
      <c r="G317" s="349"/>
      <c r="H317" s="349"/>
      <c r="I317" s="349"/>
      <c r="J317" s="350"/>
      <c r="K317" s="102"/>
      <c r="L317" s="76"/>
      <c r="M317" s="121" t="str">
        <f>IF(入力シート!C248="有","、"&amp;入力シート!B248&amp;IF(入力シート!G248&lt;&gt;"",入力シート!G248&amp;入力シート!I248,""),"")&amp;IF(入力シート!C250="有","、"&amp;入力シート!B250&amp;IF(入力シート!G250&lt;&gt;"",入力シート!G250&amp;入力シート!I250,""),"")&amp;IF(入力シート!C252="有","、"&amp;入力シート!B252&amp;IF(入力シート!G252&lt;&gt;"",入力シート!G252&amp;入力シート!I252,""),"")&amp;IF(入力シート!C254="有","、"&amp;入力シート!B254&amp;IF(入力シート!G254&lt;&gt;"",入力シート!G254&amp;入力シート!I254,""),"")&amp;IF(入力シート!C256&lt;&gt;"","、"&amp;入力シート!C256,"")</f>
        <v/>
      </c>
    </row>
    <row r="318" spans="2:13" ht="17.25" customHeight="1">
      <c r="C318" s="435"/>
      <c r="D318" s="436"/>
      <c r="E318" s="351"/>
      <c r="F318" s="352"/>
      <c r="G318" s="352"/>
      <c r="H318" s="352"/>
      <c r="I318" s="352"/>
      <c r="J318" s="353"/>
      <c r="K318" s="102"/>
      <c r="L318" s="76"/>
    </row>
    <row r="319" spans="2:13" ht="17.25" customHeight="1">
      <c r="C319" s="431" t="s">
        <v>404</v>
      </c>
      <c r="D319" s="432"/>
      <c r="E319" s="348" t="str">
        <f>IF(M317&lt;&gt;"",RIGHT(M317,LEN(M317)-1),"")</f>
        <v/>
      </c>
      <c r="F319" s="349"/>
      <c r="G319" s="349"/>
      <c r="H319" s="349"/>
      <c r="I319" s="349"/>
      <c r="J319" s="350"/>
      <c r="K319" s="102"/>
      <c r="L319" s="76"/>
      <c r="M319" s="121" t="str">
        <f>IF(入力シート!C260="有","、"&amp;入力シート!B260&amp;IF(入力シート!G260&lt;&gt;"",入力シート!G260&amp;入力シート!I260,""),"")&amp;IF(入力シート!C262="有","、"&amp;入力シート!B262&amp;IF(入力シート!G262&lt;&gt;"",入力シート!G262&amp;入力シート!I262,""),"")&amp;IF(入力シート!C264="有","、"&amp;入力シート!B264&amp;IF(入力シート!G264&lt;&gt;"",入力シート!G264&amp;入力シート!I264,""),"")&amp;IF(入力シート!C266&lt;&gt;"","、"&amp;入力シート!C266,"")</f>
        <v/>
      </c>
    </row>
    <row r="320" spans="2:13" ht="17.25" customHeight="1">
      <c r="C320" s="435"/>
      <c r="D320" s="436"/>
      <c r="E320" s="351"/>
      <c r="F320" s="352"/>
      <c r="G320" s="352"/>
      <c r="H320" s="352"/>
      <c r="I320" s="352"/>
      <c r="J320" s="353"/>
      <c r="K320" s="102"/>
      <c r="L320" s="76"/>
    </row>
    <row r="321" spans="1:13" ht="17.25" customHeight="1">
      <c r="C321" s="431" t="s">
        <v>60</v>
      </c>
      <c r="D321" s="432"/>
      <c r="E321" s="348" t="str">
        <f>IF(M319&lt;&gt;"",RIGHT(M319,LEN(M319)-1),"")</f>
        <v/>
      </c>
      <c r="F321" s="349"/>
      <c r="G321" s="349"/>
      <c r="H321" s="349"/>
      <c r="I321" s="349"/>
      <c r="J321" s="350"/>
      <c r="K321" s="102"/>
      <c r="L321" s="14"/>
    </row>
    <row r="322" spans="1:13" ht="17.25" customHeight="1" thickBot="1">
      <c r="C322" s="455"/>
      <c r="D322" s="456"/>
      <c r="E322" s="457"/>
      <c r="F322" s="458"/>
      <c r="G322" s="458"/>
      <c r="H322" s="458"/>
      <c r="I322" s="458"/>
      <c r="J322" s="459"/>
      <c r="K322" s="102"/>
      <c r="L322" s="47"/>
    </row>
    <row r="323" spans="1:13" ht="17.25" customHeight="1" thickBot="1">
      <c r="B323" s="32"/>
      <c r="C323" s="19"/>
      <c r="D323" s="19"/>
      <c r="E323" s="14"/>
      <c r="F323" s="14"/>
      <c r="G323" s="14"/>
      <c r="H323" s="14"/>
      <c r="I323" s="14"/>
      <c r="J323" s="14"/>
      <c r="K323" s="14"/>
      <c r="L323" s="76"/>
      <c r="M323" s="121" t="str">
        <f>IF(入力シート!C271="有","、"&amp;入力シート!B271&amp;IF(入力シート!G271&lt;&gt;"",入力シート!G271&amp;入力シート!I271,""),"")&amp;IF(入力シート!C273="有","、"&amp;入力シート!B273&amp;IF(入力シート!G273&lt;&gt;"",入力シート!G273&amp;入力シート!I273,""),"")&amp;IF(入力シート!C275&lt;&gt;"","、"&amp;入力シート!C275,"")</f>
        <v/>
      </c>
    </row>
    <row r="324" spans="1:13" ht="17.25" customHeight="1">
      <c r="C324" s="460" t="s">
        <v>62</v>
      </c>
      <c r="D324" s="461"/>
      <c r="E324" s="461"/>
      <c r="F324" s="461"/>
      <c r="G324" s="461"/>
      <c r="H324" s="461"/>
      <c r="I324" s="461"/>
      <c r="J324" s="462"/>
      <c r="K324" s="27"/>
      <c r="L324" s="76"/>
    </row>
    <row r="325" spans="1:13" ht="18" customHeight="1">
      <c r="C325" s="449" t="str">
        <f>IF(M323&lt;&gt;"",RIGHT(M323,LEN(M323)-1),"")</f>
        <v/>
      </c>
      <c r="D325" s="450"/>
      <c r="E325" s="450"/>
      <c r="F325" s="450"/>
      <c r="G325" s="450"/>
      <c r="H325" s="450"/>
      <c r="I325" s="450"/>
      <c r="J325" s="451"/>
      <c r="K325" s="102"/>
      <c r="L325" s="74"/>
    </row>
    <row r="326" spans="1:13" ht="18" customHeight="1" thickBot="1">
      <c r="C326" s="452"/>
      <c r="D326" s="453"/>
      <c r="E326" s="453"/>
      <c r="F326" s="453"/>
      <c r="G326" s="453"/>
      <c r="H326" s="453"/>
      <c r="I326" s="453"/>
      <c r="J326" s="454"/>
      <c r="K326" s="102"/>
      <c r="L326" s="74"/>
    </row>
    <row r="327" spans="1:13" ht="18" customHeight="1">
      <c r="B327" s="74"/>
      <c r="C327" s="74"/>
      <c r="D327" s="74"/>
      <c r="E327" s="74"/>
      <c r="F327" s="74"/>
      <c r="G327" s="74"/>
      <c r="H327" s="74"/>
      <c r="I327" s="74"/>
      <c r="J327" s="74"/>
      <c r="K327" s="74"/>
      <c r="L327" s="74"/>
    </row>
    <row r="328" spans="1:13" ht="18" customHeight="1">
      <c r="B328" s="74"/>
      <c r="C328" s="74"/>
      <c r="D328" s="74"/>
      <c r="E328" s="74"/>
      <c r="F328" s="74"/>
      <c r="G328" s="74"/>
      <c r="H328" s="74"/>
      <c r="I328" s="74"/>
      <c r="J328" s="74"/>
      <c r="K328" s="74"/>
      <c r="L328" s="74"/>
    </row>
    <row r="329" spans="1:13" ht="18" customHeight="1">
      <c r="A329" s="334" t="s">
        <v>380</v>
      </c>
      <c r="B329" s="334"/>
      <c r="C329" s="334"/>
      <c r="D329" s="334"/>
      <c r="E329" s="334"/>
      <c r="F329" s="334"/>
      <c r="G329" s="334"/>
      <c r="H329" s="334"/>
      <c r="I329" s="334"/>
      <c r="J329" s="334"/>
      <c r="K329" s="334"/>
      <c r="L329" s="103"/>
    </row>
    <row r="330" spans="1:13" ht="18" customHeight="1">
      <c r="B330" s="326" t="s">
        <v>355</v>
      </c>
      <c r="C330" s="326"/>
      <c r="D330" s="326"/>
      <c r="E330" s="326"/>
      <c r="F330" s="326"/>
      <c r="G330" s="326"/>
      <c r="H330" s="326"/>
      <c r="I330" s="326"/>
      <c r="J330" s="326"/>
      <c r="K330" s="326"/>
      <c r="L330" s="103"/>
    </row>
    <row r="331" spans="1:13" s="246" customFormat="1" ht="18" customHeight="1">
      <c r="A331" s="4"/>
      <c r="B331" s="103"/>
      <c r="C331" s="103"/>
      <c r="D331" s="103"/>
      <c r="E331" s="103"/>
      <c r="F331" s="103"/>
      <c r="G331" s="103"/>
      <c r="H331" s="103"/>
      <c r="I331" s="103"/>
      <c r="J331" s="103"/>
      <c r="K331" s="103"/>
      <c r="L331" s="248"/>
    </row>
    <row r="332" spans="1:13" s="246" customFormat="1" ht="18" customHeight="1">
      <c r="A332" s="4"/>
      <c r="B332" s="326" t="s">
        <v>82</v>
      </c>
      <c r="C332" s="326"/>
      <c r="D332" s="326"/>
      <c r="E332" s="326"/>
      <c r="F332" s="326"/>
      <c r="G332" s="326"/>
      <c r="H332" s="326"/>
      <c r="I332" s="326"/>
      <c r="J332" s="326"/>
      <c r="K332" s="326"/>
      <c r="L332" s="248"/>
    </row>
    <row r="333" spans="1:13" ht="18" customHeight="1">
      <c r="A333" s="246"/>
      <c r="B333" s="328" t="str">
        <f>IF(入力シート!C281&lt;&gt;"","　防災に関する研修は、毎年"&amp;入力シート!C281&amp;"回を基本に実施する。","")</f>
        <v/>
      </c>
      <c r="C333" s="328"/>
      <c r="D333" s="328"/>
      <c r="E333" s="328"/>
      <c r="F333" s="328"/>
      <c r="G333" s="328"/>
      <c r="H333" s="328"/>
      <c r="I333" s="328"/>
      <c r="J333" s="328"/>
      <c r="K333" s="328"/>
      <c r="L333" s="74"/>
    </row>
    <row r="334" spans="1:13" ht="18" customHeight="1">
      <c r="A334" s="246"/>
      <c r="B334" s="257"/>
      <c r="C334" s="257"/>
      <c r="D334" s="257"/>
      <c r="E334" s="257"/>
      <c r="F334" s="257"/>
      <c r="G334" s="257"/>
      <c r="H334" s="257"/>
      <c r="I334" s="257"/>
      <c r="J334" s="257"/>
      <c r="K334" s="257"/>
      <c r="L334" s="103"/>
    </row>
    <row r="335" spans="1:13" ht="18" customHeight="1">
      <c r="B335" s="329" t="str">
        <f>IF(入力シート!C283&lt;&gt;"","　毎年"&amp;入力シート!C285&amp;"月に"&amp;入力シート!C283&amp;"を対象に"&amp;入力シート!C287&amp;"に関する研修を実施する。","")&amp;IF(入力シート!C289&lt;&gt;"","毎年"&amp;入力シート!C291&amp;"月に"&amp;入力シート!C289&amp;"を対象に"&amp;入力シート!C293&amp;"に関する研修を実施する。","")</f>
        <v/>
      </c>
      <c r="C335" s="329"/>
      <c r="D335" s="329"/>
      <c r="E335" s="329"/>
      <c r="F335" s="329"/>
      <c r="G335" s="329"/>
      <c r="H335" s="329"/>
      <c r="I335" s="329"/>
      <c r="J335" s="329"/>
      <c r="K335" s="329"/>
      <c r="L335" s="103"/>
    </row>
    <row r="336" spans="1:13" ht="18" customHeight="1">
      <c r="B336" s="329"/>
      <c r="C336" s="329"/>
      <c r="D336" s="329"/>
      <c r="E336" s="329"/>
      <c r="F336" s="329"/>
      <c r="G336" s="329"/>
      <c r="H336" s="329"/>
      <c r="I336" s="329"/>
      <c r="J336" s="329"/>
      <c r="K336" s="329"/>
      <c r="L336" s="103"/>
    </row>
    <row r="337" spans="1:12" s="246" customFormat="1" ht="18" customHeight="1">
      <c r="A337" s="4"/>
      <c r="B337" s="329"/>
      <c r="C337" s="329"/>
      <c r="D337" s="329"/>
      <c r="E337" s="329"/>
      <c r="F337" s="329"/>
      <c r="G337" s="329"/>
      <c r="H337" s="329"/>
      <c r="I337" s="329"/>
      <c r="J337" s="329"/>
      <c r="K337" s="329"/>
      <c r="L337" s="248"/>
    </row>
    <row r="338" spans="1:12" s="246" customFormat="1" ht="18" customHeight="1">
      <c r="A338" s="4"/>
      <c r="B338" s="329" t="s">
        <v>83</v>
      </c>
      <c r="C338" s="329"/>
      <c r="D338" s="329"/>
      <c r="E338" s="329"/>
      <c r="F338" s="329"/>
      <c r="G338" s="329"/>
      <c r="H338" s="329"/>
      <c r="I338" s="329"/>
      <c r="J338" s="329"/>
      <c r="K338" s="329"/>
      <c r="L338" s="248"/>
    </row>
    <row r="339" spans="1:12" ht="18" customHeight="1">
      <c r="A339" s="246"/>
      <c r="B339" s="328" t="str">
        <f>IF(入力シート!C297&lt;&gt;"","　防災に関する訓練は、毎年"&amp;入力シート!C297&amp;"回を基本に実施する。","")</f>
        <v/>
      </c>
      <c r="C339" s="328"/>
      <c r="D339" s="328"/>
      <c r="E339" s="328"/>
      <c r="F339" s="328"/>
      <c r="G339" s="328"/>
      <c r="H339" s="328"/>
      <c r="I339" s="328"/>
      <c r="J339" s="328"/>
      <c r="K339" s="328"/>
      <c r="L339" s="74"/>
    </row>
    <row r="340" spans="1:12" ht="18" customHeight="1">
      <c r="A340" s="246"/>
      <c r="B340" s="257"/>
      <c r="C340" s="257"/>
      <c r="D340" s="257"/>
      <c r="E340" s="257"/>
      <c r="F340" s="257"/>
      <c r="G340" s="257"/>
      <c r="H340" s="257"/>
      <c r="I340" s="257"/>
      <c r="J340" s="257"/>
      <c r="K340" s="257"/>
      <c r="L340" s="74"/>
    </row>
    <row r="341" spans="1:12" ht="18" customHeight="1">
      <c r="B341" s="329" t="str">
        <f>IF(入力シート!C299&lt;&gt;"","　毎年"&amp;入力シート!C301&amp;"月に"&amp;入力シート!C299&amp;"を対象として"&amp;入力シート!C303&amp;"に関する訓練を実施する。","")&amp;IF(入力シート!C306&lt;&gt;"","毎年"&amp;入力シート!C308&amp;"月に"&amp;入力シート!C306&amp;"を対象として"&amp;入力シート!C310&amp;"に関する訓練を実施する。","")</f>
        <v/>
      </c>
      <c r="C341" s="329"/>
      <c r="D341" s="329"/>
      <c r="E341" s="329"/>
      <c r="F341" s="329"/>
      <c r="G341" s="329"/>
      <c r="H341" s="329"/>
      <c r="I341" s="329"/>
      <c r="J341" s="329"/>
      <c r="K341" s="329"/>
      <c r="L341" s="74"/>
    </row>
    <row r="342" spans="1:12" ht="18" customHeight="1">
      <c r="B342" s="329"/>
      <c r="C342" s="329"/>
      <c r="D342" s="329"/>
      <c r="E342" s="329"/>
      <c r="F342" s="329"/>
      <c r="G342" s="329"/>
      <c r="H342" s="329"/>
      <c r="I342" s="329"/>
      <c r="J342" s="329"/>
      <c r="K342" s="329"/>
      <c r="L342" s="74"/>
    </row>
    <row r="343" spans="1:12" ht="18" customHeight="1">
      <c r="B343" s="329"/>
      <c r="C343" s="329"/>
      <c r="D343" s="329"/>
      <c r="E343" s="329"/>
      <c r="F343" s="329"/>
      <c r="G343" s="329"/>
      <c r="H343" s="329"/>
      <c r="I343" s="329"/>
      <c r="J343" s="329"/>
      <c r="K343" s="329"/>
      <c r="L343" s="116"/>
    </row>
    <row r="344" spans="1:12" ht="18" customHeight="1">
      <c r="B344" s="329"/>
      <c r="C344" s="329"/>
      <c r="D344" s="329"/>
      <c r="E344" s="329"/>
      <c r="F344" s="329"/>
      <c r="G344" s="329"/>
      <c r="H344" s="329"/>
      <c r="I344" s="329"/>
      <c r="J344" s="329"/>
      <c r="K344" s="329"/>
      <c r="L344" s="116"/>
    </row>
    <row r="345" spans="1:12" ht="18" customHeight="1">
      <c r="B345" s="329"/>
      <c r="C345" s="329"/>
      <c r="D345" s="329"/>
      <c r="E345" s="329"/>
      <c r="F345" s="329"/>
      <c r="G345" s="329"/>
      <c r="H345" s="329"/>
      <c r="I345" s="329"/>
      <c r="J345" s="329"/>
      <c r="K345" s="329"/>
      <c r="L345" s="116"/>
    </row>
    <row r="346" spans="1:12" ht="18" customHeight="1">
      <c r="B346" s="329"/>
      <c r="C346" s="329"/>
      <c r="D346" s="329"/>
      <c r="E346" s="329"/>
      <c r="F346" s="329"/>
      <c r="G346" s="329"/>
      <c r="H346" s="329"/>
      <c r="I346" s="329"/>
      <c r="J346" s="329"/>
      <c r="K346" s="329"/>
      <c r="L346" s="116"/>
    </row>
    <row r="347" spans="1:12" ht="18" customHeight="1">
      <c r="B347" s="115"/>
      <c r="C347" s="115"/>
      <c r="D347" s="115"/>
      <c r="E347" s="115"/>
      <c r="F347" s="115"/>
      <c r="G347" s="115"/>
      <c r="H347" s="115"/>
      <c r="I347" s="115"/>
      <c r="J347" s="115"/>
      <c r="K347" s="115"/>
      <c r="L347" s="116"/>
    </row>
    <row r="348" spans="1:12" ht="18" customHeight="1">
      <c r="B348" s="115"/>
      <c r="C348" s="115"/>
      <c r="D348" s="115"/>
      <c r="E348" s="115"/>
      <c r="F348" s="115"/>
      <c r="G348" s="115"/>
      <c r="H348" s="115"/>
      <c r="I348" s="115"/>
      <c r="J348" s="115"/>
      <c r="K348" s="115"/>
      <c r="L348" s="116"/>
    </row>
    <row r="349" spans="1:12" ht="18" customHeight="1">
      <c r="B349" s="115"/>
      <c r="C349" s="115"/>
      <c r="D349" s="115"/>
      <c r="E349" s="115"/>
      <c r="F349" s="115"/>
      <c r="G349" s="115"/>
      <c r="H349" s="115"/>
      <c r="I349" s="115"/>
      <c r="J349" s="115"/>
      <c r="K349" s="115"/>
      <c r="L349" s="74"/>
    </row>
    <row r="350" spans="1:12" ht="18" customHeight="1">
      <c r="B350" s="115"/>
      <c r="C350" s="115"/>
      <c r="D350" s="115"/>
      <c r="E350" s="115"/>
      <c r="F350" s="115"/>
      <c r="G350" s="115"/>
      <c r="H350" s="115"/>
      <c r="I350" s="115"/>
      <c r="J350" s="115"/>
      <c r="K350" s="115"/>
      <c r="L350" s="20"/>
    </row>
    <row r="351" spans="1:12" ht="18" customHeight="1">
      <c r="B351" s="74"/>
      <c r="C351" s="74"/>
      <c r="D351" s="74"/>
      <c r="E351" s="74"/>
      <c r="F351" s="74"/>
      <c r="G351" s="74"/>
      <c r="H351" s="74"/>
      <c r="I351" s="74"/>
      <c r="J351" s="74"/>
      <c r="K351" s="95" t="s">
        <v>51</v>
      </c>
      <c r="L351" s="20"/>
    </row>
    <row r="352" spans="1:12" ht="18" customHeight="1">
      <c r="B352" s="3"/>
      <c r="C352" s="20"/>
      <c r="D352" s="20"/>
      <c r="E352" s="20"/>
      <c r="F352" s="20"/>
      <c r="G352" s="20"/>
      <c r="H352" s="20"/>
      <c r="I352" s="20"/>
      <c r="J352" s="20"/>
      <c r="K352" s="262"/>
      <c r="L352" s="20"/>
    </row>
    <row r="353" spans="2:17" ht="18" customHeight="1">
      <c r="B353" s="340" t="s">
        <v>52</v>
      </c>
      <c r="C353" s="340"/>
      <c r="D353" s="340"/>
      <c r="E353" s="340"/>
      <c r="F353" s="340"/>
      <c r="G353" s="340"/>
      <c r="H353" s="340"/>
      <c r="I353" s="340"/>
      <c r="J353" s="340"/>
      <c r="K353" s="340"/>
      <c r="L353" s="20"/>
    </row>
    <row r="354" spans="2:17" ht="18" customHeight="1">
      <c r="B354" s="326" t="s">
        <v>315</v>
      </c>
      <c r="C354" s="326"/>
      <c r="D354" s="326"/>
      <c r="E354" s="326"/>
      <c r="F354" s="326"/>
      <c r="G354" s="326"/>
      <c r="H354" s="326"/>
      <c r="I354" s="326"/>
      <c r="J354" s="326"/>
      <c r="K354" s="326"/>
      <c r="L354" s="20"/>
    </row>
    <row r="355" spans="2:17" ht="18" customHeight="1" thickBot="1">
      <c r="B355" s="342"/>
      <c r="C355" s="342"/>
      <c r="D355" s="342"/>
      <c r="E355" s="342"/>
      <c r="F355" s="342"/>
      <c r="G355" s="342"/>
      <c r="H355" s="342"/>
      <c r="I355" s="342"/>
      <c r="J355" s="342"/>
      <c r="K355" s="342"/>
      <c r="L355" s="20"/>
    </row>
    <row r="356" spans="2:17" ht="18" customHeight="1">
      <c r="B356" s="336" t="s">
        <v>54</v>
      </c>
      <c r="C356" s="337"/>
      <c r="D356" s="68"/>
      <c r="E356" s="68"/>
      <c r="F356" s="68"/>
      <c r="G356" s="68"/>
      <c r="H356" s="68"/>
      <c r="I356" s="68"/>
      <c r="J356" s="68"/>
      <c r="K356" s="69"/>
      <c r="L356" s="20"/>
    </row>
    <row r="357" spans="2:17" ht="18" customHeight="1">
      <c r="B357" s="70"/>
      <c r="C357" s="19"/>
      <c r="D357" s="19"/>
      <c r="E357" s="19"/>
      <c r="F357" s="19"/>
      <c r="G357" s="19"/>
      <c r="H357" s="19"/>
      <c r="I357" s="19"/>
      <c r="J357" s="19"/>
      <c r="K357" s="71"/>
      <c r="L357" s="20"/>
    </row>
    <row r="358" spans="2:17" ht="18" customHeight="1">
      <c r="B358" s="70"/>
      <c r="C358" s="19"/>
      <c r="D358" s="19"/>
      <c r="E358" s="19"/>
      <c r="F358" s="19"/>
      <c r="G358" s="19"/>
      <c r="H358" s="19"/>
      <c r="I358" s="19"/>
      <c r="J358" s="19"/>
      <c r="K358" s="71"/>
      <c r="L358" s="20"/>
    </row>
    <row r="359" spans="2:17" ht="18" customHeight="1">
      <c r="B359" s="70"/>
      <c r="C359" s="19"/>
      <c r="D359" s="19"/>
      <c r="E359" s="19"/>
      <c r="F359" s="19"/>
      <c r="G359" s="19"/>
      <c r="H359" s="19"/>
      <c r="I359" s="19"/>
      <c r="J359" s="19"/>
      <c r="K359" s="71"/>
      <c r="L359" s="20"/>
    </row>
    <row r="360" spans="2:17" ht="18" customHeight="1">
      <c r="B360" s="70"/>
      <c r="C360" s="19"/>
      <c r="D360" s="19"/>
      <c r="E360" s="19"/>
      <c r="F360" s="19"/>
      <c r="G360" s="19"/>
      <c r="H360" s="19"/>
      <c r="I360" s="19"/>
      <c r="J360" s="19"/>
      <c r="K360" s="71"/>
      <c r="L360" s="20"/>
    </row>
    <row r="361" spans="2:17" ht="18" customHeight="1">
      <c r="B361" s="70"/>
      <c r="C361" s="19"/>
      <c r="D361" s="19"/>
      <c r="E361" s="19"/>
      <c r="F361" s="19"/>
      <c r="G361" s="19"/>
      <c r="H361" s="19"/>
      <c r="I361" s="19"/>
      <c r="J361" s="19"/>
      <c r="K361" s="71"/>
      <c r="L361" s="20"/>
    </row>
    <row r="362" spans="2:17" ht="18" customHeight="1">
      <c r="B362" s="70"/>
      <c r="C362" s="19"/>
      <c r="D362" s="19"/>
      <c r="E362" s="19"/>
      <c r="F362" s="19"/>
      <c r="G362" s="19"/>
      <c r="H362" s="19"/>
      <c r="I362" s="19"/>
      <c r="J362" s="19"/>
      <c r="K362" s="71"/>
      <c r="L362" s="20"/>
    </row>
    <row r="363" spans="2:17" ht="18" customHeight="1">
      <c r="B363" s="70"/>
      <c r="C363" s="19"/>
      <c r="D363" s="19"/>
      <c r="E363" s="19"/>
      <c r="F363" s="19"/>
      <c r="G363" s="19"/>
      <c r="H363" s="19"/>
      <c r="I363" s="19"/>
      <c r="J363" s="19"/>
      <c r="K363" s="71"/>
      <c r="L363" s="20"/>
    </row>
    <row r="364" spans="2:17" ht="18" customHeight="1">
      <c r="B364" s="70"/>
      <c r="C364" s="19"/>
      <c r="D364" s="19"/>
      <c r="E364" s="19"/>
      <c r="F364" s="19"/>
      <c r="G364" s="19"/>
      <c r="H364" s="19"/>
      <c r="I364" s="19"/>
      <c r="J364" s="19"/>
      <c r="K364" s="71"/>
      <c r="L364" s="20"/>
    </row>
    <row r="365" spans="2:17" ht="18" customHeight="1">
      <c r="B365" s="70"/>
      <c r="C365" s="19"/>
      <c r="D365" s="19"/>
      <c r="E365" s="19"/>
      <c r="F365" s="19"/>
      <c r="G365" s="19"/>
      <c r="H365" s="19"/>
      <c r="I365" s="19"/>
      <c r="J365" s="19"/>
      <c r="K365" s="71"/>
      <c r="L365" s="20"/>
    </row>
    <row r="366" spans="2:17" ht="18" customHeight="1">
      <c r="B366" s="84"/>
      <c r="C366" s="19"/>
      <c r="D366" s="19"/>
      <c r="E366" s="19"/>
      <c r="F366" s="19"/>
      <c r="G366" s="19"/>
      <c r="H366" s="19"/>
      <c r="I366" s="19"/>
      <c r="J366" s="19"/>
      <c r="K366" s="71"/>
      <c r="L366" s="20"/>
    </row>
    <row r="367" spans="2:17" ht="18" customHeight="1">
      <c r="B367" s="70"/>
      <c r="C367" s="19"/>
      <c r="D367" s="19"/>
      <c r="E367" s="19"/>
      <c r="F367" s="19"/>
      <c r="G367" s="19"/>
      <c r="H367" s="19"/>
      <c r="I367" s="19"/>
      <c r="J367" s="19"/>
      <c r="K367" s="71"/>
      <c r="L367" s="20"/>
      <c r="M367" s="330" t="s">
        <v>206</v>
      </c>
      <c r="N367" s="330"/>
      <c r="O367" s="330"/>
      <c r="P367" s="330"/>
      <c r="Q367" s="330"/>
    </row>
    <row r="368" spans="2:17" ht="18" customHeight="1">
      <c r="B368" s="70"/>
      <c r="C368" s="338" t="s">
        <v>301</v>
      </c>
      <c r="D368" s="338"/>
      <c r="E368" s="338"/>
      <c r="F368" s="338"/>
      <c r="G368" s="338"/>
      <c r="H368" s="338"/>
      <c r="I368" s="338"/>
      <c r="J368" s="338"/>
      <c r="K368" s="339"/>
      <c r="L368" s="20"/>
      <c r="M368" s="330"/>
      <c r="N368" s="330"/>
      <c r="O368" s="330"/>
      <c r="P368" s="330"/>
      <c r="Q368" s="330"/>
    </row>
    <row r="369" spans="2:17" ht="18" customHeight="1">
      <c r="B369" s="70"/>
      <c r="C369" s="338"/>
      <c r="D369" s="338"/>
      <c r="E369" s="338"/>
      <c r="F369" s="338"/>
      <c r="G369" s="338"/>
      <c r="H369" s="338"/>
      <c r="I369" s="338"/>
      <c r="J369" s="338"/>
      <c r="K369" s="339"/>
      <c r="L369" s="20"/>
      <c r="M369" s="330"/>
      <c r="N369" s="330"/>
      <c r="O369" s="330"/>
      <c r="P369" s="330"/>
      <c r="Q369" s="330"/>
    </row>
    <row r="370" spans="2:17" ht="18" customHeight="1">
      <c r="B370" s="70"/>
      <c r="C370" s="338"/>
      <c r="D370" s="338"/>
      <c r="E370" s="338"/>
      <c r="F370" s="338"/>
      <c r="G370" s="338"/>
      <c r="H370" s="338"/>
      <c r="I370" s="338"/>
      <c r="J370" s="338"/>
      <c r="K370" s="339"/>
      <c r="L370" s="20"/>
      <c r="M370" s="330"/>
      <c r="N370" s="330"/>
      <c r="O370" s="330"/>
      <c r="P370" s="330"/>
      <c r="Q370" s="330"/>
    </row>
    <row r="371" spans="2:17" ht="18" customHeight="1">
      <c r="B371" s="70"/>
      <c r="C371" s="19"/>
      <c r="D371" s="19"/>
      <c r="E371" s="19"/>
      <c r="F371" s="19"/>
      <c r="G371" s="19"/>
      <c r="H371" s="19"/>
      <c r="I371" s="19"/>
      <c r="J371" s="19"/>
      <c r="K371" s="71"/>
      <c r="L371" s="20"/>
    </row>
    <row r="372" spans="2:17" ht="18" customHeight="1">
      <c r="B372" s="70"/>
      <c r="C372" s="19"/>
      <c r="D372" s="19"/>
      <c r="E372" s="19"/>
      <c r="F372" s="19"/>
      <c r="G372" s="19"/>
      <c r="H372" s="19"/>
      <c r="I372" s="19"/>
      <c r="J372" s="19"/>
      <c r="K372" s="71"/>
      <c r="L372" s="20"/>
      <c r="M372" s="330" t="s">
        <v>320</v>
      </c>
      <c r="N372" s="330"/>
      <c r="O372" s="330"/>
      <c r="P372" s="330"/>
      <c r="Q372" s="330"/>
    </row>
    <row r="373" spans="2:17" ht="18" customHeight="1">
      <c r="B373" s="70"/>
      <c r="C373" s="19"/>
      <c r="D373" s="19"/>
      <c r="E373" s="19"/>
      <c r="F373" s="19"/>
      <c r="G373" s="19"/>
      <c r="H373" s="19"/>
      <c r="I373" s="19"/>
      <c r="J373" s="19"/>
      <c r="K373" s="71"/>
      <c r="L373" s="20"/>
      <c r="M373" s="330"/>
      <c r="N373" s="330"/>
      <c r="O373" s="330"/>
      <c r="P373" s="330"/>
      <c r="Q373" s="330"/>
    </row>
    <row r="374" spans="2:17" ht="18" customHeight="1">
      <c r="B374" s="70"/>
      <c r="C374" s="19"/>
      <c r="D374" s="19"/>
      <c r="E374" s="19"/>
      <c r="F374" s="19"/>
      <c r="G374" s="19"/>
      <c r="H374" s="19"/>
      <c r="I374" s="19"/>
      <c r="J374" s="19"/>
      <c r="K374" s="71"/>
      <c r="L374" s="20"/>
      <c r="M374" s="330"/>
      <c r="N374" s="330"/>
      <c r="O374" s="330"/>
      <c r="P374" s="330"/>
      <c r="Q374" s="330"/>
    </row>
    <row r="375" spans="2:17" ht="18" customHeight="1">
      <c r="B375" s="70"/>
      <c r="C375" s="19"/>
      <c r="D375" s="19"/>
      <c r="E375" s="19"/>
      <c r="F375" s="19"/>
      <c r="G375" s="19"/>
      <c r="H375" s="19"/>
      <c r="I375" s="19"/>
      <c r="J375" s="19"/>
      <c r="K375" s="71"/>
      <c r="L375" s="20"/>
      <c r="M375" s="330"/>
      <c r="N375" s="330"/>
      <c r="O375" s="330"/>
      <c r="P375" s="330"/>
      <c r="Q375" s="330"/>
    </row>
    <row r="376" spans="2:17" ht="18" customHeight="1">
      <c r="B376" s="70"/>
      <c r="C376" s="19"/>
      <c r="D376" s="19"/>
      <c r="E376" s="19"/>
      <c r="F376" s="19"/>
      <c r="G376" s="19"/>
      <c r="H376" s="19"/>
      <c r="I376" s="19"/>
      <c r="J376" s="19"/>
      <c r="K376" s="71"/>
      <c r="L376" s="20"/>
    </row>
    <row r="377" spans="2:17" ht="18" customHeight="1">
      <c r="B377" s="70"/>
      <c r="C377" s="19"/>
      <c r="D377" s="19"/>
      <c r="E377" s="19"/>
      <c r="F377" s="19"/>
      <c r="G377" s="19"/>
      <c r="H377" s="19"/>
      <c r="I377" s="19"/>
      <c r="J377" s="19"/>
      <c r="K377" s="71"/>
      <c r="L377" s="20"/>
    </row>
    <row r="378" spans="2:17" ht="18" customHeight="1">
      <c r="B378" s="70"/>
      <c r="C378" s="19"/>
      <c r="D378" s="19"/>
      <c r="E378" s="19"/>
      <c r="F378" s="19"/>
      <c r="G378" s="19"/>
      <c r="H378" s="19"/>
      <c r="I378" s="19"/>
      <c r="J378" s="19"/>
      <c r="K378" s="71"/>
      <c r="L378" s="20"/>
    </row>
    <row r="379" spans="2:17" ht="18" customHeight="1">
      <c r="B379" s="70"/>
      <c r="C379" s="19"/>
      <c r="D379" s="19"/>
      <c r="E379" s="19"/>
      <c r="F379" s="19"/>
      <c r="G379" s="19"/>
      <c r="H379" s="19"/>
      <c r="I379" s="19"/>
      <c r="J379" s="19"/>
      <c r="K379" s="71"/>
      <c r="L379" s="20"/>
    </row>
    <row r="380" spans="2:17" ht="18" customHeight="1">
      <c r="B380" s="70"/>
      <c r="C380" s="19"/>
      <c r="D380" s="19"/>
      <c r="E380" s="19"/>
      <c r="F380" s="19"/>
      <c r="G380" s="19"/>
      <c r="H380" s="19"/>
      <c r="I380" s="19"/>
      <c r="J380" s="19"/>
      <c r="K380" s="71"/>
      <c r="L380" s="20"/>
    </row>
    <row r="381" spans="2:17" ht="18" customHeight="1">
      <c r="B381" s="70"/>
      <c r="C381" s="19"/>
      <c r="D381" s="19"/>
      <c r="E381" s="19"/>
      <c r="F381" s="19"/>
      <c r="G381" s="19"/>
      <c r="H381" s="19"/>
      <c r="I381" s="19"/>
      <c r="J381" s="19"/>
      <c r="K381" s="71"/>
      <c r="L381" s="20"/>
    </row>
    <row r="382" spans="2:17" ht="18" customHeight="1">
      <c r="B382" s="70"/>
      <c r="C382" s="19"/>
      <c r="D382" s="19"/>
      <c r="E382" s="19"/>
      <c r="F382" s="19"/>
      <c r="G382" s="19"/>
      <c r="H382" s="19"/>
      <c r="I382" s="19"/>
      <c r="J382" s="19"/>
      <c r="K382" s="71"/>
      <c r="L382" s="20"/>
    </row>
    <row r="383" spans="2:17" ht="18" customHeight="1">
      <c r="B383" s="70"/>
      <c r="C383" s="19"/>
      <c r="D383" s="19"/>
      <c r="E383" s="19"/>
      <c r="F383" s="19"/>
      <c r="G383" s="19"/>
      <c r="H383" s="19"/>
      <c r="I383" s="19"/>
      <c r="J383" s="19"/>
      <c r="K383" s="71"/>
      <c r="L383" s="20"/>
    </row>
    <row r="384" spans="2:17" ht="18" customHeight="1">
      <c r="B384" s="70"/>
      <c r="C384" s="19"/>
      <c r="D384" s="19"/>
      <c r="E384" s="19"/>
      <c r="F384" s="19"/>
      <c r="G384" s="19"/>
      <c r="H384" s="19"/>
      <c r="I384" s="19"/>
      <c r="J384" s="19"/>
      <c r="K384" s="71"/>
      <c r="L384" s="20"/>
    </row>
    <row r="385" spans="2:12" ht="18" customHeight="1">
      <c r="B385" s="70"/>
      <c r="C385" s="19"/>
      <c r="D385" s="19"/>
      <c r="E385" s="19"/>
      <c r="F385" s="19"/>
      <c r="G385" s="19"/>
      <c r="H385" s="19"/>
      <c r="I385" s="19"/>
      <c r="J385" s="19"/>
      <c r="K385" s="71"/>
      <c r="L385" s="20"/>
    </row>
    <row r="386" spans="2:12" ht="18" customHeight="1">
      <c r="B386" s="70"/>
      <c r="C386" s="19"/>
      <c r="D386" s="19"/>
      <c r="E386" s="19"/>
      <c r="F386" s="19"/>
      <c r="G386" s="19"/>
      <c r="H386" s="19"/>
      <c r="I386" s="19"/>
      <c r="J386" s="19"/>
      <c r="K386" s="71"/>
      <c r="L386" s="20"/>
    </row>
    <row r="387" spans="2:12" ht="18" customHeight="1">
      <c r="B387" s="70"/>
      <c r="C387" s="19"/>
      <c r="D387" s="19"/>
      <c r="E387" s="19"/>
      <c r="F387" s="19"/>
      <c r="G387" s="19"/>
      <c r="H387" s="19"/>
      <c r="I387" s="19"/>
      <c r="J387" s="19"/>
      <c r="K387" s="71"/>
      <c r="L387" s="20"/>
    </row>
    <row r="388" spans="2:12" ht="18" customHeight="1">
      <c r="B388" s="70"/>
      <c r="C388" s="19"/>
      <c r="D388" s="19"/>
      <c r="E388" s="19"/>
      <c r="F388" s="19"/>
      <c r="G388" s="19"/>
      <c r="H388" s="19"/>
      <c r="I388" s="19"/>
      <c r="J388" s="19"/>
      <c r="K388" s="71"/>
      <c r="L388" s="20"/>
    </row>
    <row r="389" spans="2:12" ht="18" customHeight="1">
      <c r="B389" s="70"/>
      <c r="C389" s="19"/>
      <c r="D389" s="19"/>
      <c r="E389" s="19"/>
      <c r="F389" s="19"/>
      <c r="G389" s="19"/>
      <c r="H389" s="19"/>
      <c r="I389" s="19"/>
      <c r="J389" s="19"/>
      <c r="K389" s="71"/>
      <c r="L389" s="20"/>
    </row>
    <row r="390" spans="2:12" ht="18" customHeight="1">
      <c r="B390" s="70"/>
      <c r="C390" s="19"/>
      <c r="D390" s="19"/>
      <c r="E390" s="19"/>
      <c r="F390" s="19"/>
      <c r="G390" s="19"/>
      <c r="H390" s="19"/>
      <c r="I390" s="19"/>
      <c r="J390" s="19"/>
      <c r="K390" s="71"/>
      <c r="L390" s="20"/>
    </row>
    <row r="391" spans="2:12" ht="18" customHeight="1">
      <c r="B391" s="70"/>
      <c r="C391" s="19"/>
      <c r="D391" s="19"/>
      <c r="E391" s="19"/>
      <c r="F391" s="19"/>
      <c r="G391" s="19"/>
      <c r="H391" s="19"/>
      <c r="I391" s="19"/>
      <c r="J391" s="19"/>
      <c r="K391" s="71"/>
      <c r="L391" s="20"/>
    </row>
    <row r="392" spans="2:12" ht="18" customHeight="1">
      <c r="B392" s="70"/>
      <c r="C392" s="19"/>
      <c r="D392" s="19"/>
      <c r="E392" s="19"/>
      <c r="F392" s="19"/>
      <c r="G392" s="19"/>
      <c r="H392" s="19"/>
      <c r="I392" s="19"/>
      <c r="J392" s="19"/>
      <c r="K392" s="71"/>
      <c r="L392" s="20"/>
    </row>
    <row r="393" spans="2:12" ht="18" customHeight="1">
      <c r="B393" s="70"/>
      <c r="C393" s="151" t="s">
        <v>148</v>
      </c>
      <c r="D393" s="152"/>
      <c r="E393" s="151" t="str">
        <f>入力シート!C14</f>
        <v>高知県吾川郡いの町</v>
      </c>
      <c r="F393" s="155"/>
      <c r="G393" s="155"/>
      <c r="H393" s="155"/>
      <c r="I393" s="155"/>
      <c r="J393" s="152"/>
      <c r="K393" s="71"/>
      <c r="L393" s="20"/>
    </row>
    <row r="394" spans="2:12" ht="18" customHeight="1">
      <c r="B394" s="70"/>
      <c r="C394" s="153" t="s">
        <v>149</v>
      </c>
      <c r="D394" s="154"/>
      <c r="E394" s="153" t="str">
        <f>入力シート!C176</f>
        <v>いの町</v>
      </c>
      <c r="F394" s="155"/>
      <c r="G394" s="155"/>
      <c r="H394" s="155"/>
      <c r="I394" s="155"/>
      <c r="J394" s="152"/>
      <c r="K394" s="71"/>
      <c r="L394" s="20"/>
    </row>
    <row r="395" spans="2:12" ht="18" customHeight="1" thickBot="1">
      <c r="B395" s="30"/>
      <c r="C395" s="31"/>
      <c r="D395" s="31"/>
      <c r="E395" s="31"/>
      <c r="F395" s="31"/>
      <c r="G395" s="31"/>
      <c r="H395" s="31"/>
      <c r="I395" s="31"/>
      <c r="J395" s="31"/>
      <c r="K395" s="72"/>
      <c r="L395" s="20"/>
    </row>
    <row r="396" spans="2:12" ht="18" customHeight="1">
      <c r="B396" s="32"/>
      <c r="C396" s="19"/>
      <c r="D396" s="19"/>
      <c r="E396" s="19"/>
      <c r="F396" s="19"/>
      <c r="G396" s="19"/>
      <c r="H396" s="19"/>
      <c r="I396" s="19"/>
      <c r="J396" s="19"/>
      <c r="K396" s="95" t="s">
        <v>299</v>
      </c>
      <c r="L396" s="20"/>
    </row>
    <row r="397" spans="2:12" ht="18" customHeight="1">
      <c r="B397" s="3"/>
      <c r="C397" s="20"/>
      <c r="D397" s="20"/>
      <c r="E397" s="20"/>
      <c r="F397" s="20"/>
      <c r="G397" s="20"/>
      <c r="H397" s="20"/>
      <c r="I397" s="20"/>
      <c r="J397" s="20"/>
      <c r="K397" s="227"/>
      <c r="L397" s="20"/>
    </row>
    <row r="398" spans="2:12" ht="18" customHeight="1" thickBot="1">
      <c r="B398" s="340" t="s">
        <v>300</v>
      </c>
      <c r="C398" s="340"/>
      <c r="D398" s="340"/>
      <c r="E398" s="340"/>
      <c r="F398" s="340"/>
      <c r="G398" s="340"/>
      <c r="H398" s="340"/>
      <c r="I398" s="340"/>
      <c r="J398" s="340"/>
      <c r="K398" s="340"/>
      <c r="L398" s="20"/>
    </row>
    <row r="399" spans="2:12" ht="18" customHeight="1">
      <c r="B399" s="336" t="s">
        <v>54</v>
      </c>
      <c r="C399" s="337"/>
      <c r="D399" s="68"/>
      <c r="E399" s="68"/>
      <c r="F399" s="68"/>
      <c r="G399" s="68"/>
      <c r="H399" s="68"/>
      <c r="I399" s="68"/>
      <c r="J399" s="68"/>
      <c r="K399" s="69"/>
      <c r="L399" s="20"/>
    </row>
    <row r="400" spans="2:12" ht="18" customHeight="1">
      <c r="B400" s="70"/>
      <c r="C400" s="19"/>
      <c r="D400" s="19"/>
      <c r="E400" s="19"/>
      <c r="F400" s="19"/>
      <c r="G400" s="19"/>
      <c r="H400" s="19"/>
      <c r="I400" s="19"/>
      <c r="J400" s="19"/>
      <c r="K400" s="71"/>
      <c r="L400" s="20"/>
    </row>
    <row r="401" spans="2:17" ht="18" customHeight="1">
      <c r="B401" s="70"/>
      <c r="C401" s="19"/>
      <c r="D401" s="19"/>
      <c r="E401" s="19"/>
      <c r="F401" s="19"/>
      <c r="G401" s="19"/>
      <c r="H401" s="19"/>
      <c r="I401" s="19"/>
      <c r="J401" s="19"/>
      <c r="K401" s="71"/>
      <c r="L401" s="20"/>
    </row>
    <row r="402" spans="2:17" ht="18" customHeight="1">
      <c r="B402" s="70"/>
      <c r="C402" s="19"/>
      <c r="D402" s="19"/>
      <c r="E402" s="19"/>
      <c r="F402" s="19"/>
      <c r="G402" s="19"/>
      <c r="H402" s="19"/>
      <c r="I402" s="19"/>
      <c r="J402" s="19"/>
      <c r="K402" s="71"/>
      <c r="L402" s="20"/>
    </row>
    <row r="403" spans="2:17" ht="18" customHeight="1">
      <c r="B403" s="70"/>
      <c r="C403" s="19"/>
      <c r="D403" s="19"/>
      <c r="E403" s="19"/>
      <c r="F403" s="19"/>
      <c r="G403" s="19"/>
      <c r="H403" s="19"/>
      <c r="I403" s="19"/>
      <c r="J403" s="19"/>
      <c r="K403" s="71"/>
      <c r="L403" s="20"/>
    </row>
    <row r="404" spans="2:17" ht="18" customHeight="1">
      <c r="B404" s="70"/>
      <c r="C404" s="19"/>
      <c r="D404" s="19"/>
      <c r="E404" s="19"/>
      <c r="F404" s="19"/>
      <c r="G404" s="19"/>
      <c r="H404" s="19"/>
      <c r="I404" s="19"/>
      <c r="J404" s="19"/>
      <c r="K404" s="71"/>
      <c r="L404" s="20"/>
    </row>
    <row r="405" spans="2:17" ht="18" customHeight="1">
      <c r="B405" s="70"/>
      <c r="C405" s="19"/>
      <c r="D405" s="19"/>
      <c r="E405" s="19"/>
      <c r="F405" s="19"/>
      <c r="G405" s="19"/>
      <c r="H405" s="19"/>
      <c r="I405" s="19"/>
      <c r="J405" s="19"/>
      <c r="K405" s="71"/>
      <c r="L405" s="20"/>
    </row>
    <row r="406" spans="2:17" ht="18" customHeight="1">
      <c r="B406" s="70"/>
      <c r="C406" s="19"/>
      <c r="D406" s="19"/>
      <c r="E406" s="19"/>
      <c r="F406" s="19"/>
      <c r="G406" s="19"/>
      <c r="H406" s="19"/>
      <c r="I406" s="19"/>
      <c r="J406" s="19"/>
      <c r="K406" s="71"/>
      <c r="L406" s="20"/>
    </row>
    <row r="407" spans="2:17" ht="18" customHeight="1">
      <c r="B407" s="70"/>
      <c r="C407" s="19"/>
      <c r="D407" s="19"/>
      <c r="E407" s="19"/>
      <c r="F407" s="19"/>
      <c r="G407" s="19"/>
      <c r="H407" s="19"/>
      <c r="I407" s="19"/>
      <c r="J407" s="19"/>
      <c r="K407" s="71"/>
      <c r="L407" s="20"/>
    </row>
    <row r="408" spans="2:17" ht="18" customHeight="1">
      <c r="B408" s="70"/>
      <c r="C408" s="19"/>
      <c r="D408" s="19"/>
      <c r="E408" s="19"/>
      <c r="F408" s="19"/>
      <c r="G408" s="19"/>
      <c r="H408" s="19"/>
      <c r="I408" s="19"/>
      <c r="J408" s="19"/>
      <c r="K408" s="71"/>
      <c r="L408" s="20"/>
    </row>
    <row r="409" spans="2:17" ht="18" customHeight="1">
      <c r="B409" s="84"/>
      <c r="C409" s="19"/>
      <c r="D409" s="19"/>
      <c r="E409" s="19"/>
      <c r="F409" s="19"/>
      <c r="G409" s="19"/>
      <c r="H409" s="19"/>
      <c r="I409" s="19"/>
      <c r="J409" s="19"/>
      <c r="K409" s="71"/>
      <c r="L409" s="20"/>
    </row>
    <row r="410" spans="2:17" ht="18" customHeight="1">
      <c r="B410" s="70"/>
      <c r="C410" s="19"/>
      <c r="D410" s="19"/>
      <c r="E410" s="19"/>
      <c r="F410" s="19"/>
      <c r="G410" s="19"/>
      <c r="H410" s="19"/>
      <c r="I410" s="19"/>
      <c r="J410" s="19"/>
      <c r="K410" s="71"/>
      <c r="L410" s="20"/>
      <c r="M410" s="330" t="s">
        <v>325</v>
      </c>
      <c r="N410" s="330"/>
      <c r="O410" s="330"/>
      <c r="P410" s="330"/>
      <c r="Q410" s="330"/>
    </row>
    <row r="411" spans="2:17" ht="18" customHeight="1">
      <c r="B411" s="70"/>
      <c r="C411" s="338" t="s">
        <v>394</v>
      </c>
      <c r="D411" s="338"/>
      <c r="E411" s="338"/>
      <c r="F411" s="338"/>
      <c r="G411" s="338"/>
      <c r="H411" s="338"/>
      <c r="I411" s="338"/>
      <c r="J411" s="338"/>
      <c r="K411" s="339"/>
      <c r="L411" s="20"/>
      <c r="M411" s="330"/>
      <c r="N411" s="330"/>
      <c r="O411" s="330"/>
      <c r="P411" s="330"/>
      <c r="Q411" s="330"/>
    </row>
    <row r="412" spans="2:17" ht="18" customHeight="1">
      <c r="B412" s="70"/>
      <c r="C412" s="338"/>
      <c r="D412" s="338"/>
      <c r="E412" s="338"/>
      <c r="F412" s="338"/>
      <c r="G412" s="338"/>
      <c r="H412" s="338"/>
      <c r="I412" s="338"/>
      <c r="J412" s="338"/>
      <c r="K412" s="339"/>
      <c r="L412" s="20"/>
      <c r="M412" s="330"/>
      <c r="N412" s="330"/>
      <c r="O412" s="330"/>
      <c r="P412" s="330"/>
      <c r="Q412" s="330"/>
    </row>
    <row r="413" spans="2:17" ht="18" customHeight="1">
      <c r="B413" s="70"/>
      <c r="C413" s="338"/>
      <c r="D413" s="338"/>
      <c r="E413" s="338"/>
      <c r="F413" s="338"/>
      <c r="G413" s="338"/>
      <c r="H413" s="338"/>
      <c r="I413" s="338"/>
      <c r="J413" s="338"/>
      <c r="K413" s="339"/>
      <c r="L413" s="20"/>
      <c r="M413" s="330"/>
      <c r="N413" s="330"/>
      <c r="O413" s="330"/>
      <c r="P413" s="330"/>
      <c r="Q413" s="330"/>
    </row>
    <row r="414" spans="2:17" ht="18" customHeight="1">
      <c r="B414" s="70"/>
      <c r="C414" s="19"/>
      <c r="D414" s="19"/>
      <c r="E414" s="19"/>
      <c r="F414" s="19"/>
      <c r="G414" s="19"/>
      <c r="H414" s="19"/>
      <c r="I414" s="19"/>
      <c r="J414" s="19"/>
      <c r="K414" s="71"/>
      <c r="L414" s="20"/>
    </row>
    <row r="415" spans="2:17" ht="18" customHeight="1">
      <c r="B415" s="70"/>
      <c r="C415" s="19"/>
      <c r="D415" s="19"/>
      <c r="E415" s="19"/>
      <c r="F415" s="19"/>
      <c r="G415" s="19"/>
      <c r="H415" s="19"/>
      <c r="I415" s="19"/>
      <c r="J415" s="19"/>
      <c r="K415" s="71"/>
      <c r="L415" s="20"/>
    </row>
    <row r="416" spans="2:17" ht="18" customHeight="1">
      <c r="B416" s="70"/>
      <c r="C416" s="19"/>
      <c r="D416" s="19"/>
      <c r="E416" s="19"/>
      <c r="F416" s="19"/>
      <c r="G416" s="19"/>
      <c r="H416" s="19"/>
      <c r="I416" s="19"/>
      <c r="J416" s="19"/>
      <c r="K416" s="71"/>
      <c r="L416" s="20"/>
    </row>
    <row r="417" spans="2:12" ht="18" customHeight="1">
      <c r="B417" s="70"/>
      <c r="C417" s="19"/>
      <c r="D417" s="19"/>
      <c r="E417" s="19"/>
      <c r="F417" s="19"/>
      <c r="G417" s="19"/>
      <c r="H417" s="19"/>
      <c r="I417" s="19"/>
      <c r="J417" s="19"/>
      <c r="K417" s="71"/>
      <c r="L417" s="20"/>
    </row>
    <row r="418" spans="2:12" ht="18" customHeight="1">
      <c r="B418" s="70"/>
      <c r="C418" s="19"/>
      <c r="D418" s="19"/>
      <c r="E418" s="19"/>
      <c r="F418" s="19"/>
      <c r="G418" s="19"/>
      <c r="H418" s="19"/>
      <c r="I418" s="19"/>
      <c r="J418" s="19"/>
      <c r="K418" s="71"/>
      <c r="L418" s="20"/>
    </row>
    <row r="419" spans="2:12" ht="18" customHeight="1">
      <c r="B419" s="70"/>
      <c r="C419" s="19"/>
      <c r="D419" s="19"/>
      <c r="E419" s="19"/>
      <c r="F419" s="19"/>
      <c r="G419" s="19"/>
      <c r="H419" s="19"/>
      <c r="I419" s="19"/>
      <c r="J419" s="19"/>
      <c r="K419" s="71"/>
      <c r="L419" s="20"/>
    </row>
    <row r="420" spans="2:12" ht="18" customHeight="1">
      <c r="B420" s="70"/>
      <c r="C420" s="19"/>
      <c r="D420" s="19"/>
      <c r="E420" s="19"/>
      <c r="F420" s="19"/>
      <c r="G420" s="19"/>
      <c r="H420" s="19"/>
      <c r="I420" s="19"/>
      <c r="J420" s="19"/>
      <c r="K420" s="71"/>
      <c r="L420" s="20"/>
    </row>
    <row r="421" spans="2:12" ht="18" customHeight="1">
      <c r="B421" s="70"/>
      <c r="C421" s="19"/>
      <c r="D421" s="19"/>
      <c r="E421" s="19"/>
      <c r="F421" s="19"/>
      <c r="G421" s="19"/>
      <c r="H421" s="19"/>
      <c r="I421" s="19"/>
      <c r="J421" s="19"/>
      <c r="K421" s="71"/>
      <c r="L421" s="20"/>
    </row>
    <row r="422" spans="2:12" ht="18" customHeight="1">
      <c r="B422" s="70"/>
      <c r="C422" s="19"/>
      <c r="D422" s="19"/>
      <c r="E422" s="19"/>
      <c r="F422" s="19"/>
      <c r="G422" s="19"/>
      <c r="H422" s="19"/>
      <c r="I422" s="19"/>
      <c r="J422" s="19"/>
      <c r="K422" s="71"/>
      <c r="L422" s="20"/>
    </row>
    <row r="423" spans="2:12" ht="18" customHeight="1">
      <c r="B423" s="70"/>
      <c r="C423" s="19"/>
      <c r="D423" s="19"/>
      <c r="E423" s="19"/>
      <c r="F423" s="19"/>
      <c r="G423" s="19"/>
      <c r="H423" s="19"/>
      <c r="I423" s="19"/>
      <c r="J423" s="19"/>
      <c r="K423" s="71"/>
      <c r="L423" s="20"/>
    </row>
    <row r="424" spans="2:12" ht="18" customHeight="1">
      <c r="B424" s="70"/>
      <c r="C424" s="19"/>
      <c r="D424" s="19"/>
      <c r="E424" s="19"/>
      <c r="F424" s="19"/>
      <c r="G424" s="19"/>
      <c r="H424" s="19"/>
      <c r="I424" s="19"/>
      <c r="J424" s="19"/>
      <c r="K424" s="71"/>
      <c r="L424" s="20"/>
    </row>
    <row r="425" spans="2:12" ht="18" customHeight="1">
      <c r="B425" s="70"/>
      <c r="C425" s="19"/>
      <c r="D425" s="19"/>
      <c r="E425" s="19"/>
      <c r="F425" s="19"/>
      <c r="G425" s="19"/>
      <c r="H425" s="19"/>
      <c r="I425" s="19"/>
      <c r="J425" s="19"/>
      <c r="K425" s="71"/>
      <c r="L425" s="20"/>
    </row>
    <row r="426" spans="2:12" ht="18" customHeight="1">
      <c r="B426" s="70"/>
      <c r="C426" s="19"/>
      <c r="D426" s="19"/>
      <c r="E426" s="19"/>
      <c r="F426" s="19"/>
      <c r="G426" s="19"/>
      <c r="H426" s="19"/>
      <c r="I426" s="19"/>
      <c r="J426" s="19"/>
      <c r="K426" s="71"/>
      <c r="L426" s="20"/>
    </row>
    <row r="427" spans="2:12" ht="18" customHeight="1">
      <c r="B427" s="70"/>
      <c r="C427" s="19"/>
      <c r="D427" s="19"/>
      <c r="E427" s="19"/>
      <c r="F427" s="19"/>
      <c r="G427" s="19"/>
      <c r="H427" s="19"/>
      <c r="I427" s="19"/>
      <c r="J427" s="19"/>
      <c r="K427" s="71"/>
      <c r="L427" s="20"/>
    </row>
    <row r="428" spans="2:12" ht="18" customHeight="1">
      <c r="B428" s="70"/>
      <c r="C428" s="19"/>
      <c r="D428" s="19"/>
      <c r="E428" s="19"/>
      <c r="F428" s="19"/>
      <c r="G428" s="19"/>
      <c r="H428" s="19"/>
      <c r="I428" s="19"/>
      <c r="J428" s="19"/>
      <c r="K428" s="71"/>
      <c r="L428" s="20"/>
    </row>
    <row r="429" spans="2:12" ht="18" customHeight="1">
      <c r="B429" s="70"/>
      <c r="C429" s="19"/>
      <c r="D429" s="19"/>
      <c r="E429" s="19"/>
      <c r="F429" s="19"/>
      <c r="G429" s="19"/>
      <c r="H429" s="19"/>
      <c r="I429" s="19"/>
      <c r="J429" s="19"/>
      <c r="K429" s="71"/>
      <c r="L429" s="20"/>
    </row>
    <row r="430" spans="2:12" ht="18" customHeight="1">
      <c r="B430" s="70"/>
      <c r="C430" s="19"/>
      <c r="D430" s="19"/>
      <c r="E430" s="19"/>
      <c r="F430" s="19"/>
      <c r="G430" s="19"/>
      <c r="H430" s="19"/>
      <c r="I430" s="19"/>
      <c r="J430" s="19"/>
      <c r="K430" s="71"/>
      <c r="L430" s="20"/>
    </row>
    <row r="431" spans="2:12" ht="18" customHeight="1">
      <c r="B431" s="70"/>
      <c r="C431" s="19"/>
      <c r="D431" s="19"/>
      <c r="E431" s="19"/>
      <c r="F431" s="19"/>
      <c r="G431" s="19"/>
      <c r="H431" s="19"/>
      <c r="I431" s="19"/>
      <c r="J431" s="19"/>
      <c r="K431" s="71"/>
      <c r="L431" s="20"/>
    </row>
    <row r="432" spans="2:12" ht="18" customHeight="1">
      <c r="B432" s="70"/>
      <c r="C432" s="19"/>
      <c r="D432" s="19"/>
      <c r="E432" s="19"/>
      <c r="F432" s="19"/>
      <c r="G432" s="19"/>
      <c r="H432" s="19"/>
      <c r="I432" s="19"/>
      <c r="J432" s="19"/>
      <c r="K432" s="71"/>
      <c r="L432" s="20"/>
    </row>
    <row r="433" spans="1:17" ht="18" customHeight="1">
      <c r="B433" s="70"/>
      <c r="C433" s="19"/>
      <c r="D433" s="19"/>
      <c r="E433" s="19"/>
      <c r="F433" s="19"/>
      <c r="G433" s="19"/>
      <c r="H433" s="19"/>
      <c r="I433" s="19"/>
      <c r="J433" s="19"/>
      <c r="K433" s="71"/>
      <c r="L433" s="20"/>
    </row>
    <row r="434" spans="1:17" ht="18" customHeight="1">
      <c r="B434" s="70"/>
      <c r="C434" s="19"/>
      <c r="D434" s="19"/>
      <c r="E434" s="19"/>
      <c r="F434" s="19"/>
      <c r="G434" s="19"/>
      <c r="H434" s="19"/>
      <c r="I434" s="19"/>
      <c r="J434" s="19"/>
      <c r="K434" s="71"/>
      <c r="L434" s="20"/>
    </row>
    <row r="435" spans="1:17" ht="18" customHeight="1">
      <c r="B435" s="70"/>
      <c r="C435" s="19"/>
      <c r="D435" s="19"/>
      <c r="E435" s="19"/>
      <c r="F435" s="19"/>
      <c r="G435" s="19"/>
      <c r="H435" s="19"/>
      <c r="I435" s="19"/>
      <c r="J435" s="19"/>
      <c r="K435" s="71"/>
      <c r="L435" s="20"/>
    </row>
    <row r="436" spans="1:17" ht="18" customHeight="1">
      <c r="B436" s="70"/>
      <c r="C436" s="19"/>
      <c r="D436" s="19"/>
      <c r="E436" s="19"/>
      <c r="F436" s="19"/>
      <c r="G436" s="19"/>
      <c r="H436" s="19"/>
      <c r="I436" s="19"/>
      <c r="J436" s="19"/>
      <c r="K436" s="71"/>
      <c r="L436" s="20"/>
    </row>
    <row r="437" spans="1:17" ht="17.25">
      <c r="B437" s="70"/>
      <c r="C437" s="153" t="s">
        <v>318</v>
      </c>
      <c r="D437" s="154"/>
      <c r="E437" s="153">
        <f>入力シート!C184</f>
        <v>0</v>
      </c>
      <c r="F437" s="155"/>
      <c r="G437" s="155"/>
      <c r="H437" s="155"/>
      <c r="I437" s="155"/>
      <c r="J437" s="152"/>
      <c r="K437" s="71"/>
      <c r="L437" s="231"/>
    </row>
    <row r="438" spans="1:17" ht="17.25" customHeight="1" thickBot="1">
      <c r="B438" s="30"/>
      <c r="C438" s="31"/>
      <c r="D438" s="31"/>
      <c r="E438" s="31"/>
      <c r="F438" s="31"/>
      <c r="G438" s="31"/>
      <c r="H438" s="31"/>
      <c r="I438" s="31"/>
      <c r="J438" s="31"/>
      <c r="K438" s="72"/>
      <c r="L438" s="230"/>
      <c r="M438" s="232" t="s">
        <v>321</v>
      </c>
    </row>
    <row r="439" spans="1:17" ht="17.25" customHeight="1">
      <c r="A439" s="334" t="s">
        <v>385</v>
      </c>
      <c r="B439" s="334"/>
      <c r="C439" s="334"/>
      <c r="D439" s="334"/>
      <c r="E439" s="334"/>
      <c r="F439" s="334"/>
      <c r="G439" s="334"/>
      <c r="H439" s="334"/>
      <c r="I439" s="334"/>
      <c r="J439" s="334"/>
      <c r="K439" s="334"/>
      <c r="L439" s="230"/>
    </row>
    <row r="440" spans="1:17" ht="17.25" customHeight="1">
      <c r="B440" s="326" t="s">
        <v>322</v>
      </c>
      <c r="C440" s="326"/>
      <c r="D440" s="326"/>
      <c r="E440" s="326"/>
      <c r="F440" s="326"/>
      <c r="G440" s="326"/>
      <c r="H440" s="326"/>
      <c r="I440" s="326"/>
      <c r="J440" s="326"/>
      <c r="K440" s="326"/>
      <c r="L440" s="230"/>
      <c r="M440" s="330" t="s">
        <v>323</v>
      </c>
      <c r="N440" s="330"/>
      <c r="O440" s="330"/>
      <c r="P440" s="330"/>
      <c r="Q440" s="330"/>
    </row>
    <row r="441" spans="1:17" ht="17.25" customHeight="1">
      <c r="B441" s="326"/>
      <c r="C441" s="326"/>
      <c r="D441" s="326"/>
      <c r="E441" s="326"/>
      <c r="F441" s="326"/>
      <c r="G441" s="326"/>
      <c r="H441" s="326"/>
      <c r="I441" s="326"/>
      <c r="J441" s="326"/>
      <c r="K441" s="326"/>
      <c r="L441" s="230"/>
      <c r="M441" s="330"/>
      <c r="N441" s="330"/>
      <c r="O441" s="330"/>
      <c r="P441" s="330"/>
      <c r="Q441" s="330"/>
    </row>
    <row r="442" spans="1:17">
      <c r="B442" s="326" t="s">
        <v>356</v>
      </c>
      <c r="C442" s="326"/>
      <c r="D442" s="326"/>
      <c r="E442" s="326"/>
      <c r="F442" s="326"/>
      <c r="G442" s="326"/>
      <c r="H442" s="326"/>
      <c r="I442" s="326"/>
      <c r="J442" s="326"/>
      <c r="K442" s="326"/>
      <c r="L442" s="20"/>
      <c r="M442" s="330"/>
      <c r="N442" s="330"/>
      <c r="O442" s="330"/>
      <c r="P442" s="330"/>
      <c r="Q442" s="330"/>
    </row>
    <row r="443" spans="1:17" ht="17.25">
      <c r="B443" s="326"/>
      <c r="C443" s="326"/>
      <c r="D443" s="326"/>
      <c r="E443" s="326"/>
      <c r="F443" s="326"/>
      <c r="G443" s="326"/>
      <c r="H443" s="326"/>
      <c r="I443" s="326"/>
      <c r="J443" s="326"/>
      <c r="K443" s="326"/>
      <c r="L443" s="231"/>
      <c r="M443" s="330"/>
      <c r="N443" s="330"/>
      <c r="O443" s="330"/>
      <c r="P443" s="330"/>
      <c r="Q443" s="330"/>
    </row>
    <row r="444" spans="1:17" ht="17.25" customHeight="1">
      <c r="B444" s="335" t="s">
        <v>357</v>
      </c>
      <c r="C444" s="335"/>
      <c r="D444" s="335"/>
      <c r="E444" s="335"/>
      <c r="F444" s="335"/>
      <c r="G444" s="335"/>
      <c r="H444" s="335"/>
      <c r="I444" s="335"/>
      <c r="J444" s="335"/>
      <c r="K444" s="335"/>
      <c r="L444" s="47"/>
    </row>
    <row r="445" spans="1:17" ht="17.25" customHeight="1">
      <c r="A445" s="328" t="s">
        <v>396</v>
      </c>
      <c r="B445" s="328"/>
      <c r="C445" s="328"/>
      <c r="D445" s="328"/>
      <c r="E445" s="328"/>
      <c r="F445" s="328"/>
      <c r="G445" s="328"/>
      <c r="H445" s="328"/>
      <c r="I445" s="328"/>
      <c r="J445" s="328"/>
      <c r="K445" s="328"/>
      <c r="L445" s="228"/>
      <c r="M445" s="121" t="str">
        <f>IF(入力シート!C237="有","、"&amp;入力シート!B237&amp;IF(入力シート!G237&lt;&gt;"",入力シート!G237&amp;入力シート!I237,""),"")&amp;IF(入力シート!C239="有","、"&amp;入力シート!B239&amp;IF(入力シート!G239&lt;&gt;"",入力シート!G239&amp;入力シート!I239,""),"")&amp;IF(入力シート!C241="有","、"&amp;入力シート!B241&amp;IF(入力シート!G241&lt;&gt;"",入力シート!G241&amp;入力シート!I241,""),"")&amp;IF(入力シート!C243="有","、"&amp;入力シート!B243&amp;IF(入力シート!G243&lt;&gt;"",入力シート!G243&amp;入力シート!I243,""),"")&amp;IF(入力シート!C245="有","、"&amp;入力シート!B245&amp;IF(入力シート!G245&lt;&gt;"",入力シート!G245&amp;入力シート!I245,""),"")&amp;IF(入力シート!C247="有","、"&amp;入力シート!B247&amp;IF(入力シート!G247&lt;&gt;"",入力シート!G247&amp;入力シート!I247,""),"")&amp;IF(入力シート!C249="有","、"&amp;入力シート!B249&amp;IF(入力シート!G249&lt;&gt;"",入力シート!G249&amp;入力シート!I249,""),"")&amp;IF(入力シート!C251&lt;&gt;"","、"&amp;入力シート!C251,"")</f>
        <v/>
      </c>
    </row>
    <row r="446" spans="1:17" ht="17.25" customHeight="1">
      <c r="A446" s="328"/>
      <c r="B446" s="328"/>
      <c r="C446" s="328"/>
      <c r="D446" s="328"/>
      <c r="E446" s="328"/>
      <c r="F446" s="328"/>
      <c r="G446" s="328"/>
      <c r="H446" s="328"/>
      <c r="I446" s="328"/>
      <c r="J446" s="328"/>
      <c r="K446" s="328"/>
      <c r="L446" s="228"/>
    </row>
    <row r="447" spans="1:17" ht="17.25" customHeight="1">
      <c r="A447" s="328"/>
      <c r="B447" s="328"/>
      <c r="C447" s="328"/>
      <c r="D447" s="328"/>
      <c r="E447" s="328"/>
      <c r="F447" s="328"/>
      <c r="G447" s="328"/>
      <c r="H447" s="328"/>
      <c r="I447" s="328"/>
      <c r="J447" s="328"/>
      <c r="K447" s="328"/>
      <c r="L447" s="228"/>
    </row>
    <row r="448" spans="1:17" ht="17.25" customHeight="1">
      <c r="A448" s="328" t="s">
        <v>329</v>
      </c>
      <c r="B448" s="328"/>
      <c r="C448" s="328"/>
      <c r="D448" s="328"/>
      <c r="E448" s="328"/>
      <c r="F448" s="328"/>
      <c r="G448" s="328"/>
      <c r="H448" s="328"/>
      <c r="I448" s="328"/>
      <c r="J448" s="328"/>
      <c r="K448" s="328"/>
      <c r="L448" s="228"/>
      <c r="M448" s="121" t="str">
        <f>IF(入力シート!C256="有","、"&amp;入力シート!B256,"")&amp;IF(入力シート!C258="有","、"&amp;入力シート!B258,"")&amp;IF(入力シート!C260="有","、"&amp;入力シート!B260&amp;IF(入力シート!G260&lt;&gt;"",入力シート!G260&amp;入力シート!I260,""),"")&amp;IF(入力シート!C262="有","、"&amp;入力シート!B262&amp;IF(入力シート!G262&lt;&gt;"",入力シート!G262&amp;入力シート!I262,""),"")&amp;IF(入力シート!C264="有","、"&amp;入力シート!B264&amp;IF(入力シート!G264&lt;&gt;"",入力シート!G264&amp;入力シート!I264,""),"")&amp;IF(入力シート!C266="有","、"&amp;入力シート!B266&amp;IF(入力シート!G266&lt;&gt;"",入力シート!G266&amp;入力シート!I266,""),"")&amp;IF(入力シート!C268="有","、"&amp;入力シート!B268&amp;IF(入力シート!G268&lt;&gt;"",入力シート!G268&amp;入力シート!I268,""),"")&amp;IF(入力シート!C270="有","、"&amp;入力シート!B270&amp;IF(入力シート!G270&lt;&gt;"",入力シート!G270&amp;入力シート!I270,""),"")&amp;IF(入力シート!C272="有","、"&amp;入力シート!B272&amp;IF(入力シート!G272&lt;&gt;"",入力シート!G272&amp;入力シート!I272,""),"")&amp;IF(入力シート!C274="有","、"&amp;入力シート!B274&amp;IF(入力シート!G274&lt;&gt;"",入力シート!G274&amp;入力シート!I274,""),"")&amp;IF(入力シート!C276&lt;&gt;"","、"&amp;入力シート!C276,"")</f>
        <v/>
      </c>
    </row>
    <row r="449" spans="1:13" ht="17.25" customHeight="1">
      <c r="A449" s="328"/>
      <c r="B449" s="328"/>
      <c r="C449" s="328"/>
      <c r="D449" s="328"/>
      <c r="E449" s="328"/>
      <c r="F449" s="328"/>
      <c r="G449" s="328"/>
      <c r="H449" s="328"/>
      <c r="I449" s="328"/>
      <c r="J449" s="328"/>
      <c r="K449" s="328"/>
      <c r="L449" s="228"/>
    </row>
    <row r="450" spans="1:13" ht="17.25" customHeight="1">
      <c r="A450" s="328"/>
      <c r="B450" s="328"/>
      <c r="C450" s="328"/>
      <c r="D450" s="328"/>
      <c r="E450" s="328"/>
      <c r="F450" s="328"/>
      <c r="G450" s="328"/>
      <c r="H450" s="328"/>
      <c r="I450" s="328"/>
      <c r="J450" s="328"/>
      <c r="K450" s="328"/>
      <c r="L450" s="228"/>
    </row>
    <row r="451" spans="1:13" ht="17.25" customHeight="1">
      <c r="A451" s="328"/>
      <c r="B451" s="328"/>
      <c r="C451" s="328"/>
      <c r="D451" s="328"/>
      <c r="E451" s="328"/>
      <c r="F451" s="328"/>
      <c r="G451" s="328"/>
      <c r="H451" s="328"/>
      <c r="I451" s="328"/>
      <c r="J451" s="328"/>
      <c r="K451" s="328"/>
      <c r="L451" s="228"/>
    </row>
    <row r="452" spans="1:13" ht="17.25" customHeight="1">
      <c r="A452" s="328"/>
      <c r="B452" s="328"/>
      <c r="C452" s="328"/>
      <c r="D452" s="328"/>
      <c r="E452" s="328"/>
      <c r="F452" s="328"/>
      <c r="G452" s="328"/>
      <c r="H452" s="328"/>
      <c r="I452" s="328"/>
      <c r="J452" s="328"/>
      <c r="K452" s="328"/>
      <c r="L452" s="228"/>
      <c r="M452" s="121" t="str">
        <f>IF(入力シート!C280="有","、"&amp;入力シート!B280&amp;IF(入力シート!G280&lt;&gt;"",入力シート!G280&amp;入力シート!I280,""),"")&amp;IF(入力シート!C284="有","、"&amp;入力シート!B284&amp;IF(入力シート!G284&lt;&gt;"",入力シート!G284&amp;入力シート!I284,""),"")&amp;IF(入力シート!C286="有","、"&amp;入力シート!B286&amp;IF(入力シート!G286&lt;&gt;"",入力シート!G286&amp;入力シート!I286,""),"")&amp;IF(入力シート!C288="有","、"&amp;入力シート!B288&amp;IF(入力シート!G288&lt;&gt;"",入力シート!G288&amp;入力シート!I288,""),"")&amp;IF(入力シート!C290&lt;&gt;"","、"&amp;入力シート!C290,"")</f>
        <v/>
      </c>
    </row>
    <row r="453" spans="1:13" ht="17.25" customHeight="1">
      <c r="A453" s="333"/>
      <c r="B453" s="333"/>
      <c r="C453" s="333"/>
      <c r="D453" s="333"/>
      <c r="E453" s="333"/>
      <c r="F453" s="333"/>
      <c r="G453" s="333"/>
      <c r="H453" s="333"/>
      <c r="I453" s="333"/>
      <c r="J453" s="333"/>
      <c r="K453" s="333"/>
      <c r="L453" s="228"/>
    </row>
    <row r="454" spans="1:13" ht="17.25" customHeight="1">
      <c r="A454" s="333"/>
      <c r="B454" s="333"/>
      <c r="C454" s="333"/>
      <c r="D454" s="333"/>
      <c r="E454" s="333"/>
      <c r="F454" s="333"/>
      <c r="G454" s="333"/>
      <c r="H454" s="333"/>
      <c r="I454" s="333"/>
      <c r="J454" s="333"/>
      <c r="K454" s="333"/>
      <c r="L454" s="228"/>
      <c r="M454" s="121" t="str">
        <f>IF(入力シート!C295="有","、"&amp;入力シート!B295&amp;IF(入力シート!G295&lt;&gt;"",入力シート!G295&amp;入力シート!I295,""),"")&amp;IF(入力シート!C299="有","、"&amp;入力シート!B299&amp;IF(入力シート!G299&lt;&gt;"",入力シート!G299&amp;入力シート!I299,""),"")&amp;IF(入力シート!C301="有","、"&amp;入力シート!B301&amp;IF(入力シート!G301&lt;&gt;"",入力シート!G301&amp;入力シート!I301,""),"")&amp;IF(入力シート!C303="有","、"&amp;入力シート!B303&amp;IF(入力シート!G303&lt;&gt;"",入力シート!G303&amp;入力シート!I303,""),"")&amp;IF(入力シート!C305&lt;&gt;"","、"&amp;入力シート!C305,"")</f>
        <v/>
      </c>
    </row>
    <row r="455" spans="1:13" ht="17.25" customHeight="1">
      <c r="A455" s="333"/>
      <c r="B455" s="333"/>
      <c r="C455" s="333"/>
      <c r="D455" s="333"/>
      <c r="E455" s="333"/>
      <c r="F455" s="333"/>
      <c r="G455" s="333"/>
      <c r="H455" s="333"/>
      <c r="I455" s="333"/>
      <c r="J455" s="333"/>
      <c r="K455" s="333"/>
      <c r="L455" s="228"/>
    </row>
    <row r="456" spans="1:13" ht="17.25" customHeight="1">
      <c r="A456" s="333"/>
      <c r="B456" s="333"/>
      <c r="C456" s="333"/>
      <c r="D456" s="333"/>
      <c r="E456" s="333"/>
      <c r="F456" s="333"/>
      <c r="G456" s="333"/>
      <c r="H456" s="333"/>
      <c r="I456" s="333"/>
      <c r="J456" s="333"/>
      <c r="K456" s="333"/>
      <c r="L456" s="228"/>
      <c r="M456" s="121" t="str">
        <f>IF(入力シート!C309="有","、"&amp;入力シート!B309&amp;IF(入力シート!G309&lt;&gt;"",入力シート!G309&amp;入力シート!I309,""),"")&amp;IF(入力シート!C311="有","、"&amp;入力シート!B311&amp;IF(入力シート!G311&lt;&gt;"",入力シート!G311&amp;入力シート!I311,""),"")&amp;IF(入力シート!C313="有","、"&amp;入力シート!B313&amp;IF(入力シート!G313&lt;&gt;"",入力シート!G313&amp;入力シート!I313,""),"")&amp;IF(入力シート!C315&lt;&gt;"","、"&amp;入力シート!C315,"")</f>
        <v/>
      </c>
    </row>
    <row r="457" spans="1:13" ht="17.25" customHeight="1">
      <c r="A457" s="333"/>
      <c r="B457" s="333"/>
      <c r="C457" s="333"/>
      <c r="D457" s="333"/>
      <c r="E457" s="333"/>
      <c r="F457" s="333"/>
      <c r="G457" s="333"/>
      <c r="H457" s="333"/>
      <c r="I457" s="333"/>
      <c r="J457" s="333"/>
      <c r="K457" s="333"/>
      <c r="L457" s="228"/>
    </row>
    <row r="458" spans="1:13" ht="17.25" customHeight="1">
      <c r="A458" s="333"/>
      <c r="B458" s="333"/>
      <c r="C458" s="333"/>
      <c r="D458" s="333"/>
      <c r="E458" s="333"/>
      <c r="F458" s="333"/>
      <c r="G458" s="333"/>
      <c r="H458" s="333"/>
      <c r="I458" s="333"/>
      <c r="J458" s="333"/>
      <c r="K458" s="333"/>
      <c r="L458" s="229"/>
    </row>
    <row r="459" spans="1:13" ht="17.25" customHeight="1">
      <c r="A459" s="333"/>
      <c r="B459" s="333"/>
      <c r="C459" s="333"/>
      <c r="D459" s="333"/>
      <c r="E459" s="333"/>
      <c r="F459" s="333"/>
      <c r="G459" s="333"/>
      <c r="H459" s="333"/>
      <c r="I459" s="333"/>
      <c r="J459" s="333"/>
      <c r="K459" s="333"/>
      <c r="L459" s="47"/>
    </row>
    <row r="460" spans="1:13" ht="17.25" customHeight="1">
      <c r="A460" s="333"/>
      <c r="B460" s="333"/>
      <c r="C460" s="333"/>
      <c r="D460" s="333"/>
      <c r="E460" s="333"/>
      <c r="F460" s="333"/>
      <c r="G460" s="333"/>
      <c r="H460" s="333"/>
      <c r="I460" s="333"/>
      <c r="J460" s="333"/>
      <c r="K460" s="333"/>
      <c r="L460" s="228"/>
      <c r="M460" s="121" t="str">
        <f>IF(入力シート!C320="有","、"&amp;入力シート!B320&amp;IF(入力シート!G320&lt;&gt;"",入力シート!G320&amp;入力シート!I320,""),"")&amp;IF(入力シート!C322="有","、"&amp;入力シート!B322&amp;IF(入力シート!G322&lt;&gt;"",入力シート!G322&amp;入力シート!I322,""),"")&amp;IF(入力シート!C324&lt;&gt;"","、"&amp;入力シート!C324,"")</f>
        <v/>
      </c>
    </row>
    <row r="461" spans="1:13" ht="17.25" customHeight="1">
      <c r="A461" s="333"/>
      <c r="B461" s="333"/>
      <c r="C461" s="333"/>
      <c r="D461" s="333"/>
      <c r="E461" s="333"/>
      <c r="F461" s="333"/>
      <c r="G461" s="333"/>
      <c r="H461" s="333"/>
      <c r="I461" s="333"/>
      <c r="J461" s="333"/>
      <c r="K461" s="333"/>
      <c r="L461" s="228"/>
    </row>
    <row r="462" spans="1:13" ht="18" customHeight="1">
      <c r="A462" s="333"/>
      <c r="B462" s="333"/>
      <c r="C462" s="333"/>
      <c r="D462" s="333"/>
      <c r="E462" s="333"/>
      <c r="F462" s="333"/>
      <c r="G462" s="333"/>
      <c r="H462" s="333"/>
      <c r="I462" s="333"/>
      <c r="J462" s="333"/>
      <c r="K462" s="333"/>
      <c r="L462" s="230"/>
    </row>
    <row r="463" spans="1:13" ht="18" customHeight="1">
      <c r="A463" s="333"/>
      <c r="B463" s="333"/>
      <c r="C463" s="333"/>
      <c r="D463" s="333"/>
      <c r="E463" s="333"/>
      <c r="F463" s="333"/>
      <c r="G463" s="333"/>
      <c r="H463" s="333"/>
      <c r="I463" s="333"/>
      <c r="J463" s="333"/>
      <c r="K463" s="333"/>
      <c r="L463" s="230"/>
    </row>
    <row r="464" spans="1:13" ht="18" customHeight="1">
      <c r="A464" s="333"/>
      <c r="B464" s="333"/>
      <c r="C464" s="333"/>
      <c r="D464" s="333"/>
      <c r="E464" s="333"/>
      <c r="F464" s="333"/>
      <c r="G464" s="333"/>
      <c r="H464" s="333"/>
      <c r="I464" s="333"/>
      <c r="J464" s="333"/>
      <c r="K464" s="333"/>
      <c r="L464" s="230"/>
    </row>
    <row r="465" spans="1:12" ht="18" customHeight="1">
      <c r="A465" s="333"/>
      <c r="B465" s="333"/>
      <c r="C465" s="333"/>
      <c r="D465" s="333"/>
      <c r="E465" s="333"/>
      <c r="F465" s="333"/>
      <c r="G465" s="333"/>
      <c r="H465" s="333"/>
      <c r="I465" s="333"/>
      <c r="J465" s="333"/>
      <c r="K465" s="333"/>
      <c r="L465" s="230"/>
    </row>
    <row r="466" spans="1:12" ht="18" customHeight="1">
      <c r="A466" s="333"/>
      <c r="B466" s="333"/>
      <c r="C466" s="333"/>
      <c r="D466" s="333"/>
      <c r="E466" s="333"/>
      <c r="F466" s="333"/>
      <c r="G466" s="333"/>
      <c r="H466" s="333"/>
      <c r="I466" s="333"/>
      <c r="J466" s="333"/>
      <c r="K466" s="333"/>
      <c r="L466" s="230"/>
    </row>
    <row r="467" spans="1:12" ht="18" customHeight="1">
      <c r="A467" s="333"/>
      <c r="B467" s="333"/>
      <c r="C467" s="333"/>
      <c r="D467" s="333"/>
      <c r="E467" s="333"/>
      <c r="F467" s="333"/>
      <c r="G467" s="333"/>
      <c r="H467" s="333"/>
      <c r="I467" s="333"/>
      <c r="J467" s="333"/>
      <c r="K467" s="333"/>
      <c r="L467" s="230"/>
    </row>
    <row r="468" spans="1:12" ht="18" customHeight="1">
      <c r="A468" s="333"/>
      <c r="B468" s="333"/>
      <c r="C468" s="333"/>
      <c r="D468" s="333"/>
      <c r="E468" s="333"/>
      <c r="F468" s="333"/>
      <c r="G468" s="333"/>
      <c r="H468" s="333"/>
      <c r="I468" s="333"/>
      <c r="J468" s="333"/>
      <c r="K468" s="333"/>
      <c r="L468" s="230"/>
    </row>
    <row r="469" spans="1:12" ht="18" customHeight="1">
      <c r="A469" s="333"/>
      <c r="B469" s="333"/>
      <c r="C469" s="333"/>
      <c r="D469" s="333"/>
      <c r="E469" s="333"/>
      <c r="F469" s="333"/>
      <c r="G469" s="333"/>
      <c r="H469" s="333"/>
      <c r="I469" s="333"/>
      <c r="J469" s="333"/>
      <c r="K469" s="333"/>
      <c r="L469" s="230"/>
    </row>
    <row r="470" spans="1:12" ht="18" customHeight="1">
      <c r="A470" s="333"/>
      <c r="B470" s="333"/>
      <c r="C470" s="333"/>
      <c r="D470" s="333"/>
      <c r="E470" s="333"/>
      <c r="F470" s="333"/>
      <c r="G470" s="333"/>
      <c r="H470" s="333"/>
      <c r="I470" s="333"/>
      <c r="J470" s="333"/>
      <c r="K470" s="333"/>
      <c r="L470" s="230"/>
    </row>
    <row r="471" spans="1:12" ht="18" customHeight="1">
      <c r="A471" s="333"/>
      <c r="B471" s="333"/>
      <c r="C471" s="333"/>
      <c r="D471" s="333"/>
      <c r="E471" s="333"/>
      <c r="F471" s="333"/>
      <c r="G471" s="333"/>
      <c r="H471" s="333"/>
      <c r="I471" s="333"/>
      <c r="J471" s="333"/>
      <c r="K471" s="333"/>
      <c r="L471" s="230"/>
    </row>
    <row r="472" spans="1:12" ht="18" customHeight="1">
      <c r="A472" s="333"/>
      <c r="B472" s="333"/>
      <c r="C472" s="333"/>
      <c r="D472" s="333"/>
      <c r="E472" s="333"/>
      <c r="F472" s="333"/>
      <c r="G472" s="333"/>
      <c r="H472" s="333"/>
      <c r="I472" s="333"/>
      <c r="J472" s="333"/>
      <c r="K472" s="333"/>
      <c r="L472" s="230"/>
    </row>
    <row r="473" spans="1:12" ht="18" customHeight="1">
      <c r="A473" s="333"/>
      <c r="B473" s="333"/>
      <c r="C473" s="333"/>
      <c r="D473" s="333"/>
      <c r="E473" s="333"/>
      <c r="F473" s="333"/>
      <c r="G473" s="333"/>
      <c r="H473" s="333"/>
      <c r="I473" s="333"/>
      <c r="J473" s="333"/>
      <c r="K473" s="333"/>
      <c r="L473" s="230"/>
    </row>
    <row r="474" spans="1:12" ht="18" customHeight="1">
      <c r="A474" s="333"/>
      <c r="B474" s="333"/>
      <c r="C474" s="333"/>
      <c r="D474" s="333"/>
      <c r="E474" s="333"/>
      <c r="F474" s="333"/>
      <c r="G474" s="333"/>
      <c r="H474" s="333"/>
      <c r="I474" s="333"/>
      <c r="J474" s="333"/>
      <c r="K474" s="333"/>
      <c r="L474" s="230"/>
    </row>
    <row r="475" spans="1:12" ht="18" customHeight="1">
      <c r="A475" s="333"/>
      <c r="B475" s="333"/>
      <c r="C475" s="333"/>
      <c r="D475" s="333"/>
      <c r="E475" s="333"/>
      <c r="F475" s="333"/>
      <c r="G475" s="333"/>
      <c r="H475" s="333"/>
      <c r="I475" s="333"/>
      <c r="J475" s="333"/>
      <c r="K475" s="333"/>
      <c r="L475" s="230"/>
    </row>
    <row r="476" spans="1:12" ht="18" customHeight="1">
      <c r="A476" s="333"/>
      <c r="B476" s="333"/>
      <c r="C476" s="333"/>
      <c r="D476" s="333"/>
      <c r="E476" s="333"/>
      <c r="F476" s="333"/>
      <c r="G476" s="333"/>
      <c r="H476" s="333"/>
      <c r="I476" s="333"/>
      <c r="J476" s="333"/>
      <c r="K476" s="333"/>
      <c r="L476" s="230"/>
    </row>
    <row r="477" spans="1:12" ht="18" customHeight="1">
      <c r="A477" s="333"/>
      <c r="B477" s="333"/>
      <c r="C477" s="333"/>
      <c r="D477" s="333"/>
      <c r="E477" s="333"/>
      <c r="F477" s="333"/>
      <c r="G477" s="333"/>
      <c r="H477" s="333"/>
      <c r="I477" s="333"/>
      <c r="J477" s="333"/>
      <c r="K477" s="333"/>
      <c r="L477" s="230"/>
    </row>
    <row r="478" spans="1:12" ht="18" customHeight="1">
      <c r="A478" s="333"/>
      <c r="B478" s="333"/>
      <c r="C478" s="333"/>
      <c r="D478" s="333"/>
      <c r="E478" s="333"/>
      <c r="F478" s="333"/>
      <c r="G478" s="333"/>
      <c r="H478" s="333"/>
      <c r="I478" s="333"/>
      <c r="J478" s="333"/>
      <c r="K478" s="333"/>
      <c r="L478" s="230"/>
    </row>
    <row r="479" spans="1:12" ht="18" customHeight="1">
      <c r="A479" s="333"/>
      <c r="B479" s="333"/>
      <c r="C479" s="333"/>
      <c r="D479" s="333"/>
      <c r="E479" s="333"/>
      <c r="F479" s="333"/>
      <c r="G479" s="333"/>
      <c r="H479" s="333"/>
      <c r="I479" s="333"/>
      <c r="J479" s="333"/>
      <c r="K479" s="333"/>
      <c r="L479" s="230"/>
    </row>
    <row r="480" spans="1:12" ht="18" customHeight="1">
      <c r="A480" s="333"/>
      <c r="B480" s="333"/>
      <c r="C480" s="333"/>
      <c r="D480" s="333"/>
      <c r="E480" s="333"/>
      <c r="F480" s="333"/>
      <c r="G480" s="333"/>
      <c r="H480" s="333"/>
      <c r="I480" s="333"/>
      <c r="J480" s="333"/>
      <c r="K480" s="333"/>
      <c r="L480" s="230"/>
    </row>
    <row r="481" spans="1:17" ht="18" customHeight="1">
      <c r="A481" s="333"/>
      <c r="B481" s="333"/>
      <c r="C481" s="333"/>
      <c r="D481" s="333"/>
      <c r="E481" s="333"/>
      <c r="F481" s="333"/>
      <c r="G481" s="333"/>
      <c r="H481" s="333"/>
      <c r="I481" s="333"/>
      <c r="J481" s="333"/>
      <c r="K481" s="333"/>
      <c r="L481" s="230"/>
    </row>
    <row r="482" spans="1:17" ht="18" customHeight="1">
      <c r="A482" s="333"/>
      <c r="B482" s="333"/>
      <c r="C482" s="333"/>
      <c r="D482" s="333"/>
      <c r="E482" s="333"/>
      <c r="F482" s="333"/>
      <c r="G482" s="333"/>
      <c r="H482" s="333"/>
      <c r="I482" s="333"/>
      <c r="J482" s="333"/>
      <c r="K482" s="333"/>
      <c r="L482" s="230"/>
    </row>
    <row r="483" spans="1:17" ht="24" customHeight="1">
      <c r="A483" s="333"/>
      <c r="B483" s="333"/>
      <c r="C483" s="333"/>
      <c r="D483" s="333"/>
      <c r="E483" s="333"/>
      <c r="F483" s="333"/>
      <c r="G483" s="333"/>
      <c r="H483" s="333"/>
      <c r="I483" s="333"/>
      <c r="J483" s="333"/>
      <c r="K483" s="333"/>
      <c r="L483" s="20"/>
    </row>
    <row r="484" spans="1:17" ht="18" customHeight="1">
      <c r="A484" s="333"/>
      <c r="B484" s="333"/>
      <c r="C484" s="333"/>
      <c r="D484" s="333"/>
      <c r="E484" s="333"/>
      <c r="F484" s="333"/>
      <c r="G484" s="333"/>
      <c r="H484" s="333"/>
      <c r="I484" s="333"/>
      <c r="J484" s="333"/>
      <c r="K484" s="333"/>
      <c r="L484" s="20"/>
    </row>
    <row r="485" spans="1:17" ht="18" customHeight="1">
      <c r="A485" s="233"/>
      <c r="B485" s="235" t="s">
        <v>326</v>
      </c>
      <c r="C485" s="234"/>
      <c r="D485" s="234"/>
      <c r="E485" s="234"/>
      <c r="F485" s="234"/>
      <c r="G485" s="234"/>
      <c r="H485" s="234"/>
      <c r="I485" s="234"/>
      <c r="J485" s="234"/>
      <c r="K485" s="234"/>
      <c r="L485" s="20"/>
    </row>
    <row r="486" spans="1:17" ht="18" customHeight="1">
      <c r="A486" s="331" t="s">
        <v>395</v>
      </c>
      <c r="B486" s="332"/>
      <c r="C486" s="332"/>
      <c r="D486" s="332"/>
      <c r="E486" s="332"/>
      <c r="F486" s="332"/>
      <c r="G486" s="332"/>
      <c r="H486" s="332"/>
      <c r="I486" s="332"/>
      <c r="J486" s="332"/>
      <c r="K486" s="332"/>
      <c r="L486" s="20"/>
    </row>
    <row r="487" spans="1:17" ht="18" customHeight="1">
      <c r="A487" s="332"/>
      <c r="B487" s="332"/>
      <c r="C487" s="332"/>
      <c r="D487" s="332"/>
      <c r="E487" s="332"/>
      <c r="F487" s="332"/>
      <c r="G487" s="332"/>
      <c r="H487" s="332"/>
      <c r="I487" s="332"/>
      <c r="J487" s="332"/>
      <c r="K487" s="332"/>
      <c r="L487" s="20"/>
    </row>
    <row r="488" spans="1:17" ht="18" customHeight="1">
      <c r="A488" s="332"/>
      <c r="B488" s="332"/>
      <c r="C488" s="332"/>
      <c r="D488" s="332"/>
      <c r="E488" s="332"/>
      <c r="F488" s="332"/>
      <c r="G488" s="332"/>
      <c r="H488" s="332"/>
      <c r="I488" s="332"/>
      <c r="J488" s="332"/>
      <c r="K488" s="332"/>
      <c r="L488" s="20"/>
    </row>
    <row r="489" spans="1:17" ht="18" customHeight="1">
      <c r="A489" s="332"/>
      <c r="B489" s="332"/>
      <c r="C489" s="332"/>
      <c r="D489" s="332"/>
      <c r="E489" s="332"/>
      <c r="F489" s="332"/>
      <c r="G489" s="332"/>
      <c r="H489" s="332"/>
      <c r="I489" s="332"/>
      <c r="J489" s="332"/>
      <c r="K489" s="332"/>
      <c r="L489" s="20"/>
    </row>
    <row r="490" spans="1:17" ht="18" customHeight="1">
      <c r="A490" s="332"/>
      <c r="B490" s="332"/>
      <c r="C490" s="332"/>
      <c r="D490" s="332"/>
      <c r="E490" s="332"/>
      <c r="F490" s="332"/>
      <c r="G490" s="332"/>
      <c r="H490" s="332"/>
      <c r="I490" s="332"/>
      <c r="J490" s="332"/>
      <c r="K490" s="332"/>
      <c r="L490" s="20"/>
    </row>
    <row r="491" spans="1:17" ht="18" customHeight="1">
      <c r="A491" s="332"/>
      <c r="B491" s="332"/>
      <c r="C491" s="332"/>
      <c r="D491" s="332"/>
      <c r="E491" s="332"/>
      <c r="F491" s="332"/>
      <c r="G491" s="332"/>
      <c r="H491" s="332"/>
      <c r="I491" s="332"/>
      <c r="J491" s="332"/>
      <c r="K491" s="332"/>
      <c r="L491" s="20"/>
    </row>
    <row r="492" spans="1:17" ht="18" customHeight="1">
      <c r="A492" s="332"/>
      <c r="B492" s="332"/>
      <c r="C492" s="332"/>
      <c r="D492" s="332"/>
      <c r="E492" s="332"/>
      <c r="F492" s="332"/>
      <c r="G492" s="332"/>
      <c r="H492" s="332"/>
      <c r="I492" s="332"/>
      <c r="J492" s="332"/>
      <c r="K492" s="332"/>
      <c r="L492" s="20"/>
    </row>
    <row r="493" spans="1:17" ht="18" customHeight="1">
      <c r="A493" s="332"/>
      <c r="B493" s="332"/>
      <c r="C493" s="332"/>
      <c r="D493" s="332"/>
      <c r="E493" s="332"/>
      <c r="F493" s="332"/>
      <c r="G493" s="332"/>
      <c r="H493" s="332"/>
      <c r="I493" s="332"/>
      <c r="J493" s="332"/>
      <c r="K493" s="332"/>
      <c r="L493" s="20"/>
      <c r="M493" s="330" t="s">
        <v>330</v>
      </c>
      <c r="N493" s="330"/>
      <c r="O493" s="330"/>
      <c r="P493" s="330"/>
      <c r="Q493" s="330"/>
    </row>
    <row r="494" spans="1:17" ht="18" customHeight="1">
      <c r="A494" s="332"/>
      <c r="B494" s="332"/>
      <c r="C494" s="332"/>
      <c r="D494" s="332"/>
      <c r="E494" s="332"/>
      <c r="F494" s="332"/>
      <c r="G494" s="332"/>
      <c r="H494" s="332"/>
      <c r="I494" s="332"/>
      <c r="J494" s="332"/>
      <c r="K494" s="332"/>
      <c r="L494" s="20"/>
      <c r="M494" s="330"/>
      <c r="N494" s="330"/>
      <c r="O494" s="330"/>
      <c r="P494" s="330"/>
      <c r="Q494" s="330"/>
    </row>
    <row r="495" spans="1:17" ht="18" customHeight="1">
      <c r="A495" s="332"/>
      <c r="B495" s="332"/>
      <c r="C495" s="332"/>
      <c r="D495" s="332"/>
      <c r="E495" s="332"/>
      <c r="F495" s="332"/>
      <c r="G495" s="332"/>
      <c r="H495" s="332"/>
      <c r="I495" s="332"/>
      <c r="J495" s="332"/>
      <c r="K495" s="332"/>
      <c r="L495" s="20"/>
      <c r="M495" s="330"/>
      <c r="N495" s="330"/>
      <c r="O495" s="330"/>
      <c r="P495" s="330"/>
      <c r="Q495" s="330"/>
    </row>
    <row r="496" spans="1:17" ht="18" customHeight="1">
      <c r="A496" s="332"/>
      <c r="B496" s="332"/>
      <c r="C496" s="332"/>
      <c r="D496" s="332"/>
      <c r="E496" s="332"/>
      <c r="F496" s="332"/>
      <c r="G496" s="332"/>
      <c r="H496" s="332"/>
      <c r="I496" s="332"/>
      <c r="J496" s="332"/>
      <c r="K496" s="332"/>
      <c r="L496" s="20"/>
      <c r="M496" s="330"/>
      <c r="N496" s="330"/>
      <c r="O496" s="330"/>
      <c r="P496" s="330"/>
      <c r="Q496" s="330"/>
    </row>
    <row r="497" spans="1:17" ht="18" customHeight="1">
      <c r="A497" s="332"/>
      <c r="B497" s="332"/>
      <c r="C497" s="332"/>
      <c r="D497" s="332"/>
      <c r="E497" s="332"/>
      <c r="F497" s="332"/>
      <c r="G497" s="332"/>
      <c r="H497" s="332"/>
      <c r="I497" s="332"/>
      <c r="J497" s="332"/>
      <c r="K497" s="332"/>
      <c r="L497" s="20"/>
      <c r="M497" s="330" t="s">
        <v>324</v>
      </c>
      <c r="N497" s="330"/>
      <c r="O497" s="330"/>
      <c r="P497" s="330"/>
      <c r="Q497" s="330"/>
    </row>
    <row r="498" spans="1:17" ht="18" customHeight="1">
      <c r="A498" s="332"/>
      <c r="B498" s="332"/>
      <c r="C498" s="332"/>
      <c r="D498" s="332"/>
      <c r="E498" s="332"/>
      <c r="F498" s="332"/>
      <c r="G498" s="332"/>
      <c r="H498" s="332"/>
      <c r="I498" s="332"/>
      <c r="J498" s="332"/>
      <c r="K498" s="332"/>
      <c r="L498" s="20"/>
      <c r="M498" s="330"/>
      <c r="N498" s="330"/>
      <c r="O498" s="330"/>
      <c r="P498" s="330"/>
      <c r="Q498" s="330"/>
    </row>
    <row r="499" spans="1:17" ht="18" customHeight="1">
      <c r="A499" s="332"/>
      <c r="B499" s="332"/>
      <c r="C499" s="332"/>
      <c r="D499" s="332"/>
      <c r="E499" s="332"/>
      <c r="F499" s="332"/>
      <c r="G499" s="332"/>
      <c r="H499" s="332"/>
      <c r="I499" s="332"/>
      <c r="J499" s="332"/>
      <c r="K499" s="332"/>
      <c r="L499" s="20"/>
      <c r="M499" s="330"/>
      <c r="N499" s="330"/>
      <c r="O499" s="330"/>
      <c r="P499" s="330"/>
      <c r="Q499" s="330"/>
    </row>
    <row r="500" spans="1:17" ht="18" customHeight="1">
      <c r="A500" s="332"/>
      <c r="B500" s="332"/>
      <c r="C500" s="332"/>
      <c r="D500" s="332"/>
      <c r="E500" s="332"/>
      <c r="F500" s="332"/>
      <c r="G500" s="332"/>
      <c r="H500" s="332"/>
      <c r="I500" s="332"/>
      <c r="J500" s="332"/>
      <c r="K500" s="332"/>
      <c r="L500" s="20"/>
      <c r="M500" s="330"/>
      <c r="N500" s="330"/>
      <c r="O500" s="330"/>
      <c r="P500" s="330"/>
      <c r="Q500" s="330"/>
    </row>
    <row r="501" spans="1:17" ht="18" customHeight="1">
      <c r="A501" s="332"/>
      <c r="B501" s="332"/>
      <c r="C501" s="332"/>
      <c r="D501" s="332"/>
      <c r="E501" s="332"/>
      <c r="F501" s="332"/>
      <c r="G501" s="332"/>
      <c r="H501" s="332"/>
      <c r="I501" s="332"/>
      <c r="J501" s="332"/>
      <c r="K501" s="332"/>
      <c r="L501" s="20"/>
    </row>
    <row r="502" spans="1:17" ht="18" customHeight="1">
      <c r="A502" s="332"/>
      <c r="B502" s="332"/>
      <c r="C502" s="332"/>
      <c r="D502" s="332"/>
      <c r="E502" s="332"/>
      <c r="F502" s="332"/>
      <c r="G502" s="332"/>
      <c r="H502" s="332"/>
      <c r="I502" s="332"/>
      <c r="J502" s="332"/>
      <c r="K502" s="332"/>
      <c r="L502" s="20"/>
    </row>
    <row r="503" spans="1:17" ht="18" customHeight="1">
      <c r="A503" s="332"/>
      <c r="B503" s="332"/>
      <c r="C503" s="332"/>
      <c r="D503" s="332"/>
      <c r="E503" s="332"/>
      <c r="F503" s="332"/>
      <c r="G503" s="332"/>
      <c r="H503" s="332"/>
      <c r="I503" s="332"/>
      <c r="J503" s="332"/>
      <c r="K503" s="332"/>
      <c r="L503" s="20"/>
    </row>
    <row r="504" spans="1:17" ht="18" customHeight="1">
      <c r="A504" s="332"/>
      <c r="B504" s="332"/>
      <c r="C504" s="332"/>
      <c r="D504" s="332"/>
      <c r="E504" s="332"/>
      <c r="F504" s="332"/>
      <c r="G504" s="332"/>
      <c r="H504" s="332"/>
      <c r="I504" s="332"/>
      <c r="J504" s="332"/>
      <c r="K504" s="332"/>
      <c r="L504" s="20"/>
    </row>
    <row r="505" spans="1:17" ht="18" customHeight="1">
      <c r="A505" s="332"/>
      <c r="B505" s="332"/>
      <c r="C505" s="332"/>
      <c r="D505" s="332"/>
      <c r="E505" s="332"/>
      <c r="F505" s="332"/>
      <c r="G505" s="332"/>
      <c r="H505" s="332"/>
      <c r="I505" s="332"/>
      <c r="J505" s="332"/>
      <c r="K505" s="332"/>
      <c r="L505" s="20"/>
    </row>
    <row r="506" spans="1:17" ht="18" customHeight="1">
      <c r="A506" s="332"/>
      <c r="B506" s="332"/>
      <c r="C506" s="332"/>
      <c r="D506" s="332"/>
      <c r="E506" s="332"/>
      <c r="F506" s="332"/>
      <c r="G506" s="332"/>
      <c r="H506" s="332"/>
      <c r="I506" s="332"/>
      <c r="J506" s="332"/>
      <c r="K506" s="332"/>
      <c r="L506" s="20"/>
    </row>
    <row r="507" spans="1:17" ht="18" customHeight="1">
      <c r="A507" s="332"/>
      <c r="B507" s="332"/>
      <c r="C507" s="332"/>
      <c r="D507" s="332"/>
      <c r="E507" s="332"/>
      <c r="F507" s="332"/>
      <c r="G507" s="332"/>
      <c r="H507" s="332"/>
      <c r="I507" s="332"/>
      <c r="J507" s="332"/>
      <c r="K507" s="332"/>
      <c r="L507" s="20"/>
    </row>
    <row r="508" spans="1:17" ht="18" customHeight="1">
      <c r="A508" s="332"/>
      <c r="B508" s="332"/>
      <c r="C508" s="332"/>
      <c r="D508" s="332"/>
      <c r="E508" s="332"/>
      <c r="F508" s="332"/>
      <c r="G508" s="332"/>
      <c r="H508" s="332"/>
      <c r="I508" s="332"/>
      <c r="J508" s="332"/>
      <c r="K508" s="332"/>
      <c r="L508" s="20"/>
    </row>
    <row r="509" spans="1:17" ht="18" customHeight="1">
      <c r="A509" s="332"/>
      <c r="B509" s="332"/>
      <c r="C509" s="332"/>
      <c r="D509" s="332"/>
      <c r="E509" s="332"/>
      <c r="F509" s="332"/>
      <c r="G509" s="332"/>
      <c r="H509" s="332"/>
      <c r="I509" s="332"/>
      <c r="J509" s="332"/>
      <c r="K509" s="332"/>
      <c r="L509" s="20"/>
    </row>
    <row r="510" spans="1:17" ht="18" customHeight="1">
      <c r="A510" s="332"/>
      <c r="B510" s="332"/>
      <c r="C510" s="332"/>
      <c r="D510" s="332"/>
      <c r="E510" s="332"/>
      <c r="F510" s="332"/>
      <c r="G510" s="332"/>
      <c r="H510" s="332"/>
      <c r="I510" s="332"/>
      <c r="J510" s="332"/>
      <c r="K510" s="332"/>
      <c r="L510" s="20"/>
    </row>
    <row r="511" spans="1:17" ht="18" customHeight="1">
      <c r="A511" s="332"/>
      <c r="B511" s="332"/>
      <c r="C511" s="332"/>
      <c r="D511" s="332"/>
      <c r="E511" s="332"/>
      <c r="F511" s="332"/>
      <c r="G511" s="332"/>
      <c r="H511" s="332"/>
      <c r="I511" s="332"/>
      <c r="J511" s="332"/>
      <c r="K511" s="332"/>
      <c r="L511" s="20"/>
    </row>
    <row r="512" spans="1:17" ht="18" customHeight="1">
      <c r="A512" s="332"/>
      <c r="B512" s="332"/>
      <c r="C512" s="332"/>
      <c r="D512" s="332"/>
      <c r="E512" s="332"/>
      <c r="F512" s="332"/>
      <c r="G512" s="332"/>
      <c r="H512" s="332"/>
      <c r="I512" s="332"/>
      <c r="J512" s="332"/>
      <c r="K512" s="332"/>
      <c r="L512" s="20"/>
    </row>
    <row r="513" spans="1:12" ht="18" customHeight="1">
      <c r="A513" s="332"/>
      <c r="B513" s="332"/>
      <c r="C513" s="332"/>
      <c r="D513" s="332"/>
      <c r="E513" s="332"/>
      <c r="F513" s="332"/>
      <c r="G513" s="332"/>
      <c r="H513" s="332"/>
      <c r="I513" s="332"/>
      <c r="J513" s="332"/>
      <c r="K513" s="332"/>
      <c r="L513" s="20"/>
    </row>
    <row r="514" spans="1:12" ht="18" customHeight="1">
      <c r="A514" s="332"/>
      <c r="B514" s="332"/>
      <c r="C514" s="332"/>
      <c r="D514" s="332"/>
      <c r="E514" s="332"/>
      <c r="F514" s="332"/>
      <c r="G514" s="332"/>
      <c r="H514" s="332"/>
      <c r="I514" s="332"/>
      <c r="J514" s="332"/>
      <c r="K514" s="332"/>
      <c r="L514" s="20"/>
    </row>
    <row r="515" spans="1:12" ht="18" customHeight="1">
      <c r="A515" s="332"/>
      <c r="B515" s="332"/>
      <c r="C515" s="332"/>
      <c r="D515" s="332"/>
      <c r="E515" s="332"/>
      <c r="F515" s="332"/>
      <c r="G515" s="332"/>
      <c r="H515" s="332"/>
      <c r="I515" s="332"/>
      <c r="J515" s="332"/>
      <c r="K515" s="332"/>
      <c r="L515" s="20"/>
    </row>
    <row r="516" spans="1:12" ht="18" customHeight="1">
      <c r="A516" s="332"/>
      <c r="B516" s="332"/>
      <c r="C516" s="332"/>
      <c r="D516" s="332"/>
      <c r="E516" s="332"/>
      <c r="F516" s="332"/>
      <c r="G516" s="332"/>
      <c r="H516" s="332"/>
      <c r="I516" s="332"/>
      <c r="J516" s="332"/>
      <c r="K516" s="332"/>
      <c r="L516" s="20"/>
    </row>
    <row r="517" spans="1:12" ht="18" customHeight="1">
      <c r="A517" s="332"/>
      <c r="B517" s="332"/>
      <c r="C517" s="332"/>
      <c r="D517" s="332"/>
      <c r="E517" s="332"/>
      <c r="F517" s="332"/>
      <c r="G517" s="332"/>
      <c r="H517" s="332"/>
      <c r="I517" s="332"/>
      <c r="J517" s="332"/>
      <c r="K517" s="332"/>
      <c r="L517" s="20"/>
    </row>
    <row r="518" spans="1:12" ht="18" customHeight="1">
      <c r="A518" s="332"/>
      <c r="B518" s="332"/>
      <c r="C518" s="332"/>
      <c r="D518" s="332"/>
      <c r="E518" s="332"/>
      <c r="F518" s="332"/>
      <c r="G518" s="332"/>
      <c r="H518" s="332"/>
      <c r="I518" s="332"/>
      <c r="J518" s="332"/>
      <c r="K518" s="332"/>
      <c r="L518" s="20"/>
    </row>
    <row r="519" spans="1:12" ht="18" customHeight="1">
      <c r="A519" s="332"/>
      <c r="B519" s="332"/>
      <c r="C519" s="332"/>
      <c r="D519" s="332"/>
      <c r="E519" s="332"/>
      <c r="F519" s="332"/>
      <c r="G519" s="332"/>
      <c r="H519" s="332"/>
      <c r="I519" s="332"/>
      <c r="J519" s="332"/>
      <c r="K519" s="332"/>
      <c r="L519" s="20"/>
    </row>
    <row r="520" spans="1:12" ht="18" customHeight="1">
      <c r="A520" s="332"/>
      <c r="B520" s="332"/>
      <c r="C520" s="332"/>
      <c r="D520" s="332"/>
      <c r="E520" s="332"/>
      <c r="F520" s="332"/>
      <c r="G520" s="332"/>
      <c r="H520" s="332"/>
      <c r="I520" s="332"/>
      <c r="J520" s="332"/>
      <c r="K520" s="332"/>
      <c r="L520" s="20"/>
    </row>
    <row r="521" spans="1:12" ht="18" customHeight="1">
      <c r="A521" s="332"/>
      <c r="B521" s="332"/>
      <c r="C521" s="332"/>
      <c r="D521" s="332"/>
      <c r="E521" s="332"/>
      <c r="F521" s="332"/>
      <c r="G521" s="332"/>
      <c r="H521" s="332"/>
      <c r="I521" s="332"/>
      <c r="J521" s="332"/>
      <c r="K521" s="332"/>
      <c r="L521" s="20"/>
    </row>
    <row r="522" spans="1:12" ht="18" customHeight="1">
      <c r="A522" s="332"/>
      <c r="B522" s="332"/>
      <c r="C522" s="332"/>
      <c r="D522" s="332"/>
      <c r="E522" s="332"/>
      <c r="F522" s="332"/>
      <c r="G522" s="332"/>
      <c r="H522" s="332"/>
      <c r="I522" s="332"/>
      <c r="J522" s="332"/>
      <c r="K522" s="332"/>
      <c r="L522" s="20"/>
    </row>
    <row r="523" spans="1:12" ht="18" customHeight="1">
      <c r="A523" s="332"/>
      <c r="B523" s="332"/>
      <c r="C523" s="332"/>
      <c r="D523" s="332"/>
      <c r="E523" s="332"/>
      <c r="F523" s="332"/>
      <c r="G523" s="332"/>
      <c r="H523" s="332"/>
      <c r="I523" s="332"/>
      <c r="J523" s="332"/>
      <c r="K523" s="332"/>
      <c r="L523" s="20"/>
    </row>
    <row r="524" spans="1:12">
      <c r="A524" s="332"/>
      <c r="B524" s="332"/>
      <c r="C524" s="332"/>
      <c r="D524" s="332"/>
      <c r="E524" s="332"/>
      <c r="F524" s="332"/>
      <c r="G524" s="332"/>
      <c r="H524" s="332"/>
      <c r="I524" s="332"/>
      <c r="J524" s="332"/>
      <c r="K524" s="332"/>
      <c r="L524" s="20"/>
    </row>
    <row r="525" spans="1:12">
      <c r="A525" s="332"/>
      <c r="B525" s="332"/>
      <c r="C525" s="332"/>
      <c r="D525" s="332"/>
      <c r="E525" s="332"/>
      <c r="F525" s="332"/>
      <c r="G525" s="332"/>
      <c r="H525" s="332"/>
      <c r="I525" s="332"/>
      <c r="J525" s="332"/>
      <c r="K525" s="332"/>
      <c r="L525" s="20"/>
    </row>
    <row r="526" spans="1:12" ht="18" customHeight="1">
      <c r="B526" s="2" t="s">
        <v>14</v>
      </c>
      <c r="C526" s="20"/>
      <c r="D526" s="20"/>
      <c r="E526" s="20"/>
      <c r="F526" s="20"/>
      <c r="G526" s="20"/>
      <c r="H526" s="20"/>
      <c r="I526" s="20"/>
      <c r="J526" s="20"/>
      <c r="K526" s="20"/>
      <c r="L526" s="20"/>
    </row>
    <row r="527" spans="1:12" ht="18" customHeight="1">
      <c r="B527" s="2"/>
      <c r="C527" s="20"/>
      <c r="D527" s="20"/>
      <c r="E527" s="20"/>
      <c r="F527" s="20"/>
      <c r="G527" s="20"/>
      <c r="H527" s="20"/>
      <c r="I527" s="20"/>
      <c r="J527" s="20"/>
      <c r="K527" s="20"/>
      <c r="L527" s="20"/>
    </row>
    <row r="528" spans="1:12" ht="18" customHeight="1">
      <c r="A528" s="233"/>
      <c r="B528" s="235"/>
      <c r="C528" s="234"/>
      <c r="D528" s="234"/>
      <c r="E528" s="234"/>
      <c r="F528" s="234"/>
      <c r="G528" s="234"/>
      <c r="H528" s="234"/>
      <c r="I528" s="234"/>
      <c r="J528" s="234"/>
      <c r="K528" s="234"/>
      <c r="L528" s="20"/>
    </row>
    <row r="529" spans="1:17" ht="18" customHeight="1">
      <c r="A529" s="233"/>
      <c r="B529" s="234"/>
      <c r="C529" s="234"/>
      <c r="D529" s="234"/>
      <c r="E529" s="234"/>
      <c r="F529" s="234"/>
      <c r="G529" s="234"/>
      <c r="H529" s="234"/>
      <c r="I529" s="234"/>
      <c r="J529" s="234"/>
      <c r="K529" s="234"/>
      <c r="L529" s="20"/>
    </row>
    <row r="530" spans="1:17" ht="18" customHeight="1">
      <c r="A530" s="234"/>
      <c r="B530" s="234"/>
      <c r="C530" s="234"/>
      <c r="D530" s="234"/>
      <c r="E530" s="234"/>
      <c r="F530" s="234"/>
      <c r="G530" s="234"/>
      <c r="H530" s="234"/>
      <c r="I530" s="234"/>
      <c r="J530" s="234"/>
      <c r="K530" s="234"/>
      <c r="L530" s="20"/>
    </row>
    <row r="531" spans="1:17" ht="18" customHeight="1">
      <c r="A531" s="234"/>
      <c r="B531" s="234"/>
      <c r="C531" s="234"/>
      <c r="D531" s="234"/>
      <c r="E531" s="234"/>
      <c r="F531" s="234"/>
      <c r="G531" s="234"/>
      <c r="H531" s="234"/>
      <c r="I531" s="234"/>
      <c r="J531" s="234"/>
      <c r="K531" s="234"/>
      <c r="L531" s="20"/>
    </row>
    <row r="532" spans="1:17" ht="18" customHeight="1">
      <c r="A532" s="234"/>
      <c r="B532" s="234"/>
      <c r="C532" s="234"/>
      <c r="D532" s="234"/>
      <c r="E532" s="234"/>
      <c r="F532" s="234"/>
      <c r="G532" s="234"/>
      <c r="H532" s="234"/>
      <c r="I532" s="234"/>
      <c r="J532" s="234"/>
      <c r="K532" s="234"/>
      <c r="L532" s="20"/>
    </row>
    <row r="533" spans="1:17" ht="18" customHeight="1">
      <c r="A533" s="234"/>
      <c r="B533" s="234"/>
      <c r="C533" s="234"/>
      <c r="D533" s="234"/>
      <c r="E533" s="234"/>
      <c r="F533" s="234"/>
      <c r="G533" s="234"/>
      <c r="H533" s="234"/>
      <c r="I533" s="234"/>
      <c r="J533" s="234"/>
      <c r="K533" s="234"/>
      <c r="L533" s="20"/>
    </row>
    <row r="534" spans="1:17" ht="18" customHeight="1">
      <c r="A534" s="234"/>
      <c r="B534" s="234"/>
      <c r="C534" s="234"/>
      <c r="D534" s="234"/>
      <c r="E534" s="234"/>
      <c r="F534" s="234"/>
      <c r="G534" s="234"/>
      <c r="H534" s="234"/>
      <c r="I534" s="234"/>
      <c r="J534" s="234"/>
      <c r="K534" s="234"/>
      <c r="L534" s="20"/>
    </row>
    <row r="535" spans="1:17" ht="18" customHeight="1">
      <c r="A535" s="234"/>
      <c r="B535" s="234"/>
      <c r="C535" s="234"/>
      <c r="D535" s="234"/>
      <c r="E535" s="234"/>
      <c r="F535" s="234"/>
      <c r="G535" s="234"/>
      <c r="H535" s="234"/>
      <c r="I535" s="234"/>
      <c r="J535" s="234"/>
      <c r="K535" s="234"/>
      <c r="L535" s="20"/>
    </row>
    <row r="536" spans="1:17" ht="18" customHeight="1">
      <c r="A536" s="234"/>
      <c r="B536" s="234"/>
      <c r="C536" s="234"/>
      <c r="D536" s="234"/>
      <c r="E536" s="234"/>
      <c r="F536" s="234"/>
      <c r="G536" s="234"/>
      <c r="H536" s="234"/>
      <c r="I536" s="234"/>
      <c r="J536" s="234"/>
      <c r="K536" s="234"/>
      <c r="L536" s="20"/>
    </row>
    <row r="537" spans="1:17" ht="18" customHeight="1">
      <c r="A537" s="234"/>
      <c r="B537" s="234"/>
      <c r="C537" s="234"/>
      <c r="D537" s="234"/>
      <c r="E537" s="234"/>
      <c r="F537" s="234"/>
      <c r="G537" s="234"/>
      <c r="H537" s="234"/>
      <c r="I537" s="234"/>
      <c r="J537" s="234"/>
      <c r="K537" s="234"/>
      <c r="L537" s="20"/>
    </row>
    <row r="538" spans="1:17" ht="18" customHeight="1">
      <c r="A538" s="234"/>
      <c r="B538" s="234"/>
      <c r="C538" s="234"/>
      <c r="D538" s="234"/>
      <c r="E538" s="234"/>
      <c r="F538" s="234"/>
      <c r="G538" s="234"/>
      <c r="H538" s="234"/>
      <c r="I538" s="234"/>
      <c r="J538" s="234"/>
      <c r="K538" s="234"/>
      <c r="L538" s="20"/>
    </row>
    <row r="539" spans="1:17" ht="18" customHeight="1">
      <c r="A539" s="234"/>
      <c r="B539" s="234"/>
      <c r="C539" s="234"/>
      <c r="D539" s="234"/>
      <c r="E539" s="234"/>
      <c r="F539" s="234"/>
      <c r="G539" s="234"/>
      <c r="H539" s="234"/>
      <c r="I539" s="234"/>
      <c r="J539" s="234"/>
      <c r="K539" s="234"/>
      <c r="L539" s="20"/>
    </row>
    <row r="540" spans="1:17" ht="18" customHeight="1">
      <c r="A540" s="234"/>
      <c r="B540" s="234"/>
      <c r="C540" s="234"/>
      <c r="D540" s="234"/>
      <c r="E540" s="234"/>
      <c r="F540" s="234"/>
      <c r="G540" s="234"/>
      <c r="H540" s="234"/>
      <c r="I540" s="234"/>
      <c r="J540" s="234"/>
      <c r="K540" s="234"/>
      <c r="L540" s="20"/>
      <c r="M540" s="330"/>
      <c r="N540" s="330"/>
      <c r="O540" s="330"/>
      <c r="P540" s="330"/>
      <c r="Q540" s="330"/>
    </row>
    <row r="541" spans="1:17" ht="18" customHeight="1">
      <c r="A541" s="234"/>
      <c r="B541" s="234"/>
      <c r="C541" s="234"/>
      <c r="D541" s="234"/>
      <c r="E541" s="234"/>
      <c r="F541" s="234"/>
      <c r="G541" s="234"/>
      <c r="H541" s="234"/>
      <c r="I541" s="234"/>
      <c r="J541" s="234"/>
      <c r="K541" s="234"/>
      <c r="L541" s="20"/>
      <c r="M541" s="330"/>
      <c r="N541" s="330"/>
      <c r="O541" s="330"/>
      <c r="P541" s="330"/>
      <c r="Q541" s="330"/>
    </row>
    <row r="542" spans="1:17" ht="18" customHeight="1">
      <c r="A542" s="234"/>
      <c r="B542" s="234"/>
      <c r="C542" s="234"/>
      <c r="D542" s="234"/>
      <c r="E542" s="234"/>
      <c r="F542" s="234"/>
      <c r="G542" s="234"/>
      <c r="H542" s="234"/>
      <c r="I542" s="234"/>
      <c r="J542" s="234"/>
      <c r="K542" s="234"/>
      <c r="L542" s="20"/>
      <c r="M542" s="330"/>
      <c r="N542" s="330"/>
      <c r="O542" s="330"/>
      <c r="P542" s="330"/>
      <c r="Q542" s="330"/>
    </row>
    <row r="543" spans="1:17" ht="18" customHeight="1">
      <c r="A543" s="234"/>
      <c r="B543" s="234"/>
      <c r="C543" s="234"/>
      <c r="D543" s="234"/>
      <c r="E543" s="234"/>
      <c r="F543" s="234"/>
      <c r="G543" s="234"/>
      <c r="H543" s="234"/>
      <c r="I543" s="234"/>
      <c r="J543" s="234"/>
      <c r="K543" s="234"/>
      <c r="L543" s="20"/>
      <c r="M543" s="330"/>
      <c r="N543" s="330"/>
      <c r="O543" s="330"/>
      <c r="P543" s="330"/>
      <c r="Q543" s="330"/>
    </row>
    <row r="544" spans="1:17" ht="18" customHeight="1">
      <c r="A544" s="234"/>
      <c r="B544" s="234"/>
      <c r="C544" s="234"/>
      <c r="D544" s="234"/>
      <c r="E544" s="234"/>
      <c r="F544" s="234"/>
      <c r="G544" s="234"/>
      <c r="H544" s="234"/>
      <c r="I544" s="234"/>
      <c r="J544" s="234"/>
      <c r="K544" s="234"/>
      <c r="L544" s="20"/>
    </row>
    <row r="545" spans="1:12" ht="18" customHeight="1">
      <c r="A545" s="234"/>
      <c r="B545" s="234"/>
      <c r="C545" s="234"/>
      <c r="D545" s="234"/>
      <c r="E545" s="234"/>
      <c r="F545" s="234"/>
      <c r="G545" s="234"/>
      <c r="H545" s="234"/>
      <c r="I545" s="234"/>
      <c r="J545" s="234"/>
      <c r="K545" s="234"/>
      <c r="L545" s="20"/>
    </row>
    <row r="546" spans="1:12" ht="18" customHeight="1">
      <c r="A546" s="234"/>
      <c r="B546" s="234"/>
      <c r="C546" s="234"/>
      <c r="D546" s="234"/>
      <c r="E546" s="234"/>
      <c r="F546" s="234"/>
      <c r="G546" s="234"/>
      <c r="H546" s="234"/>
      <c r="I546" s="234"/>
      <c r="J546" s="234"/>
      <c r="K546" s="234"/>
      <c r="L546" s="20"/>
    </row>
    <row r="547" spans="1:12" ht="18" customHeight="1">
      <c r="A547" s="234"/>
      <c r="B547" s="234"/>
      <c r="C547" s="234"/>
      <c r="D547" s="234"/>
      <c r="E547" s="234"/>
      <c r="F547" s="234"/>
      <c r="G547" s="234"/>
      <c r="H547" s="234"/>
      <c r="I547" s="234"/>
      <c r="J547" s="234"/>
      <c r="K547" s="234"/>
      <c r="L547" s="20"/>
    </row>
    <row r="548" spans="1:12" ht="18" customHeight="1">
      <c r="A548" s="234"/>
      <c r="B548" s="234"/>
      <c r="C548" s="234"/>
      <c r="D548" s="234"/>
      <c r="E548" s="234"/>
      <c r="F548" s="234"/>
      <c r="G548" s="234"/>
      <c r="H548" s="234"/>
      <c r="I548" s="234"/>
      <c r="J548" s="234"/>
      <c r="K548" s="234"/>
      <c r="L548" s="20"/>
    </row>
    <row r="549" spans="1:12" ht="18" customHeight="1">
      <c r="A549" s="234"/>
      <c r="B549" s="234"/>
      <c r="C549" s="234"/>
      <c r="D549" s="234"/>
      <c r="E549" s="234"/>
      <c r="F549" s="234"/>
      <c r="G549" s="234"/>
      <c r="H549" s="234"/>
      <c r="I549" s="234"/>
      <c r="J549" s="234"/>
      <c r="K549" s="234"/>
      <c r="L549" s="20"/>
    </row>
    <row r="550" spans="1:12" ht="18" customHeight="1">
      <c r="A550" s="234"/>
      <c r="B550" s="234"/>
      <c r="C550" s="234"/>
      <c r="D550" s="234"/>
      <c r="E550" s="234"/>
      <c r="F550" s="234"/>
      <c r="G550" s="234"/>
      <c r="H550" s="234"/>
      <c r="I550" s="234"/>
      <c r="J550" s="234"/>
      <c r="K550" s="234"/>
      <c r="L550" s="20"/>
    </row>
    <row r="551" spans="1:12" ht="18" customHeight="1">
      <c r="A551" s="234"/>
      <c r="B551" s="234"/>
      <c r="C551" s="234"/>
      <c r="D551" s="234"/>
      <c r="E551" s="234"/>
      <c r="F551" s="234"/>
      <c r="G551" s="234"/>
      <c r="H551" s="234"/>
      <c r="I551" s="234"/>
      <c r="J551" s="234"/>
      <c r="K551" s="234"/>
      <c r="L551" s="20"/>
    </row>
    <row r="552" spans="1:12" ht="18" customHeight="1">
      <c r="A552" s="234"/>
      <c r="B552" s="234"/>
      <c r="C552" s="234"/>
      <c r="D552" s="234"/>
      <c r="E552" s="234"/>
      <c r="F552" s="234"/>
      <c r="G552" s="234"/>
      <c r="H552" s="234"/>
      <c r="I552" s="234"/>
      <c r="J552" s="234"/>
      <c r="K552" s="234"/>
      <c r="L552" s="20"/>
    </row>
    <row r="553" spans="1:12" ht="18" customHeight="1">
      <c r="A553" s="234"/>
      <c r="B553" s="234"/>
      <c r="C553" s="234"/>
      <c r="D553" s="234"/>
      <c r="E553" s="234"/>
      <c r="F553" s="234"/>
      <c r="G553" s="234"/>
      <c r="H553" s="234"/>
      <c r="I553" s="234"/>
      <c r="J553" s="234"/>
      <c r="K553" s="234"/>
      <c r="L553" s="20"/>
    </row>
    <row r="554" spans="1:12" ht="18" customHeight="1">
      <c r="A554" s="234"/>
      <c r="B554" s="234"/>
      <c r="C554" s="234"/>
      <c r="D554" s="234"/>
      <c r="E554" s="234"/>
      <c r="F554" s="234"/>
      <c r="G554" s="234"/>
      <c r="H554" s="234"/>
      <c r="I554" s="234"/>
      <c r="J554" s="234"/>
      <c r="K554" s="234"/>
      <c r="L554" s="20"/>
    </row>
    <row r="555" spans="1:12" ht="18" customHeight="1">
      <c r="A555" s="234"/>
      <c r="B555" s="234"/>
      <c r="C555" s="234"/>
      <c r="D555" s="234"/>
      <c r="E555" s="234"/>
      <c r="F555" s="234"/>
      <c r="G555" s="234"/>
      <c r="H555" s="234"/>
      <c r="I555" s="234"/>
      <c r="J555" s="234"/>
      <c r="K555" s="234"/>
      <c r="L555" s="20"/>
    </row>
    <row r="556" spans="1:12" ht="18" customHeight="1">
      <c r="A556" s="234"/>
      <c r="B556" s="234"/>
      <c r="C556" s="234"/>
      <c r="D556" s="234"/>
      <c r="E556" s="234"/>
      <c r="F556" s="234"/>
      <c r="G556" s="234"/>
      <c r="H556" s="234"/>
      <c r="I556" s="234"/>
      <c r="J556" s="234"/>
      <c r="K556" s="234"/>
      <c r="L556" s="20"/>
    </row>
    <row r="557" spans="1:12" ht="18" customHeight="1">
      <c r="A557" s="234"/>
      <c r="B557" s="234"/>
      <c r="C557" s="234"/>
      <c r="D557" s="234"/>
      <c r="E557" s="234"/>
      <c r="F557" s="234"/>
      <c r="G557" s="234"/>
      <c r="H557" s="234"/>
      <c r="I557" s="234"/>
      <c r="J557" s="234"/>
      <c r="K557" s="234"/>
      <c r="L557" s="20"/>
    </row>
    <row r="558" spans="1:12" ht="18" customHeight="1">
      <c r="A558" s="234"/>
      <c r="B558" s="234"/>
      <c r="C558" s="234"/>
      <c r="D558" s="234"/>
      <c r="E558" s="234"/>
      <c r="F558" s="234"/>
      <c r="G558" s="234"/>
      <c r="H558" s="234"/>
      <c r="I558" s="234"/>
      <c r="J558" s="234"/>
      <c r="K558" s="234"/>
      <c r="L558" s="20"/>
    </row>
    <row r="559" spans="1:12" ht="18" customHeight="1">
      <c r="A559" s="234"/>
      <c r="B559" s="234"/>
      <c r="C559" s="234"/>
      <c r="D559" s="234"/>
      <c r="E559" s="234"/>
      <c r="F559" s="234"/>
      <c r="G559" s="234"/>
      <c r="H559" s="234"/>
      <c r="I559" s="234"/>
      <c r="J559" s="234"/>
      <c r="K559" s="234"/>
      <c r="L559" s="20"/>
    </row>
    <row r="560" spans="1:12" ht="18" customHeight="1">
      <c r="A560" s="234"/>
      <c r="B560" s="234"/>
      <c r="C560" s="234"/>
      <c r="D560" s="234"/>
      <c r="E560" s="234"/>
      <c r="F560" s="234"/>
      <c r="G560" s="234"/>
      <c r="H560" s="234"/>
      <c r="I560" s="234"/>
      <c r="J560" s="234"/>
      <c r="K560" s="234"/>
      <c r="L560" s="20"/>
    </row>
    <row r="561" spans="1:12" ht="18" customHeight="1">
      <c r="A561" s="234"/>
      <c r="B561" s="234"/>
      <c r="C561" s="234"/>
      <c r="D561" s="234"/>
      <c r="E561" s="234"/>
      <c r="F561" s="234"/>
      <c r="G561" s="234"/>
      <c r="H561" s="234"/>
      <c r="I561" s="234"/>
      <c r="J561" s="234"/>
      <c r="K561" s="234"/>
      <c r="L561" s="20"/>
    </row>
    <row r="562" spans="1:12" ht="18" customHeight="1">
      <c r="A562" s="234"/>
      <c r="B562" s="234"/>
      <c r="C562" s="234"/>
      <c r="D562" s="234"/>
      <c r="E562" s="234"/>
      <c r="F562" s="234"/>
      <c r="G562" s="234"/>
      <c r="H562" s="234"/>
      <c r="I562" s="234"/>
      <c r="J562" s="234"/>
      <c r="K562" s="234"/>
      <c r="L562" s="20"/>
    </row>
    <row r="563" spans="1:12" ht="18" customHeight="1">
      <c r="A563" s="234"/>
      <c r="B563" s="234"/>
      <c r="C563" s="234"/>
      <c r="D563" s="234"/>
      <c r="E563" s="234"/>
      <c r="F563" s="234"/>
      <c r="G563" s="234"/>
      <c r="H563" s="234"/>
      <c r="I563" s="234"/>
      <c r="J563" s="234"/>
      <c r="K563" s="234"/>
      <c r="L563" s="20"/>
    </row>
    <row r="564" spans="1:12" ht="18" customHeight="1">
      <c r="A564" s="234"/>
      <c r="B564" s="234"/>
      <c r="C564" s="234"/>
      <c r="D564" s="234"/>
      <c r="E564" s="234"/>
      <c r="F564" s="234"/>
      <c r="G564" s="234"/>
      <c r="H564" s="234"/>
      <c r="I564" s="234"/>
      <c r="J564" s="234"/>
      <c r="K564" s="234"/>
      <c r="L564" s="20"/>
    </row>
    <row r="565" spans="1:12" ht="18" customHeight="1">
      <c r="A565" s="234"/>
      <c r="B565" s="234"/>
      <c r="C565" s="234"/>
      <c r="D565" s="234"/>
      <c r="E565" s="234"/>
      <c r="F565" s="234"/>
      <c r="G565" s="234"/>
      <c r="H565" s="234"/>
      <c r="I565" s="234"/>
      <c r="J565" s="234"/>
      <c r="K565" s="234"/>
      <c r="L565" s="20"/>
    </row>
    <row r="566" spans="1:12" ht="18" customHeight="1">
      <c r="A566" s="234"/>
      <c r="B566" s="234"/>
      <c r="C566" s="234"/>
      <c r="D566" s="234"/>
      <c r="E566" s="234"/>
      <c r="F566" s="234"/>
      <c r="G566" s="234"/>
      <c r="H566" s="234"/>
      <c r="I566" s="234"/>
      <c r="J566" s="234"/>
      <c r="K566" s="234"/>
      <c r="L566" s="20"/>
    </row>
    <row r="567" spans="1:12" ht="17.25">
      <c r="A567" s="234"/>
      <c r="B567" s="234"/>
      <c r="C567" s="234"/>
      <c r="D567" s="234"/>
      <c r="E567" s="234"/>
      <c r="F567" s="234"/>
      <c r="G567" s="234"/>
      <c r="H567" s="234"/>
      <c r="I567" s="234"/>
      <c r="J567" s="234"/>
      <c r="K567" s="234"/>
      <c r="L567" s="20"/>
    </row>
    <row r="568" spans="1:12" ht="17.25">
      <c r="A568" s="234"/>
      <c r="B568" s="234"/>
      <c r="C568" s="234"/>
      <c r="D568" s="234"/>
      <c r="E568" s="234"/>
      <c r="F568" s="234"/>
      <c r="G568" s="234"/>
      <c r="H568" s="234"/>
      <c r="I568" s="234"/>
      <c r="J568" s="234"/>
      <c r="K568" s="234"/>
      <c r="L568" s="20"/>
    </row>
    <row r="569" spans="1:12" ht="17.25">
      <c r="B569" s="2" t="s">
        <v>14</v>
      </c>
      <c r="C569" s="20"/>
      <c r="D569" s="20"/>
      <c r="E569" s="20"/>
      <c r="F569" s="20"/>
      <c r="G569" s="20"/>
      <c r="H569" s="20"/>
      <c r="I569" s="20"/>
      <c r="J569" s="20"/>
      <c r="K569" s="20"/>
      <c r="L569" s="20"/>
    </row>
    <row r="570" spans="1:12" ht="17.25">
      <c r="B570" s="2"/>
      <c r="C570" s="20"/>
      <c r="D570" s="20"/>
      <c r="E570" s="20"/>
      <c r="F570" s="20"/>
      <c r="G570" s="20"/>
      <c r="H570" s="20"/>
      <c r="I570" s="20"/>
      <c r="J570" s="20"/>
      <c r="K570" s="20"/>
    </row>
    <row r="571" spans="1:12" ht="17.25">
      <c r="B571" s="2"/>
      <c r="C571" s="20"/>
      <c r="D571" s="20"/>
      <c r="E571" s="20"/>
      <c r="F571" s="20"/>
      <c r="G571" s="20"/>
      <c r="H571" s="20"/>
      <c r="I571" s="20"/>
      <c r="J571" s="20"/>
      <c r="K571" s="20"/>
    </row>
  </sheetData>
  <mergeCells count="347">
    <mergeCell ref="M231:Q234"/>
    <mergeCell ref="M262:Q265"/>
    <mergeCell ref="A303:K303"/>
    <mergeCell ref="A329:K329"/>
    <mergeCell ref="C174:F175"/>
    <mergeCell ref="C176:F177"/>
    <mergeCell ref="J171:K179"/>
    <mergeCell ref="B171:F171"/>
    <mergeCell ref="C172:F173"/>
    <mergeCell ref="C313:D316"/>
    <mergeCell ref="B194:K194"/>
    <mergeCell ref="C226:K227"/>
    <mergeCell ref="E197:K197"/>
    <mergeCell ref="D221:K221"/>
    <mergeCell ref="D220:K220"/>
    <mergeCell ref="D219:K219"/>
    <mergeCell ref="D218:K218"/>
    <mergeCell ref="B272:K272"/>
    <mergeCell ref="B267:K267"/>
    <mergeCell ref="D199:K199"/>
    <mergeCell ref="C224:K225"/>
    <mergeCell ref="B261:K261"/>
    <mergeCell ref="B195:K195"/>
    <mergeCell ref="B54:K55"/>
    <mergeCell ref="E65:F65"/>
    <mergeCell ref="G65:H65"/>
    <mergeCell ref="C68:D68"/>
    <mergeCell ref="E68:F68"/>
    <mergeCell ref="M151:Q154"/>
    <mergeCell ref="M163:Q166"/>
    <mergeCell ref="M175:Q178"/>
    <mergeCell ref="M141:Q144"/>
    <mergeCell ref="G68:H68"/>
    <mergeCell ref="I68:J68"/>
    <mergeCell ref="G171:G179"/>
    <mergeCell ref="H171:I179"/>
    <mergeCell ref="H162:I163"/>
    <mergeCell ref="J162:K163"/>
    <mergeCell ref="B160:F160"/>
    <mergeCell ref="C157:F158"/>
    <mergeCell ref="I67:J67"/>
    <mergeCell ref="C67:D67"/>
    <mergeCell ref="E67:F67"/>
    <mergeCell ref="C69:D69"/>
    <mergeCell ref="E69:F69"/>
    <mergeCell ref="F108:G108"/>
    <mergeCell ref="B16:K17"/>
    <mergeCell ref="B37:K38"/>
    <mergeCell ref="B31:K32"/>
    <mergeCell ref="H151:I158"/>
    <mergeCell ref="J151:K158"/>
    <mergeCell ref="B151:F151"/>
    <mergeCell ref="H150:I150"/>
    <mergeCell ref="J150:K150"/>
    <mergeCell ref="G151:G158"/>
    <mergeCell ref="B150:F150"/>
    <mergeCell ref="B50:K51"/>
    <mergeCell ref="C153:F154"/>
    <mergeCell ref="C63:J63"/>
    <mergeCell ref="C66:D66"/>
    <mergeCell ref="E66:F66"/>
    <mergeCell ref="B147:K147"/>
    <mergeCell ref="A49:K49"/>
    <mergeCell ref="A53:K53"/>
    <mergeCell ref="A57:K57"/>
    <mergeCell ref="A146:K146"/>
    <mergeCell ref="B62:K62"/>
    <mergeCell ref="H108:K108"/>
    <mergeCell ref="C64:F64"/>
    <mergeCell ref="H106:K106"/>
    <mergeCell ref="G64:J64"/>
    <mergeCell ref="C65:D65"/>
    <mergeCell ref="A193:K193"/>
    <mergeCell ref="C178:F179"/>
    <mergeCell ref="C166:F167"/>
    <mergeCell ref="C168:F169"/>
    <mergeCell ref="D201:K201"/>
    <mergeCell ref="A191:K191"/>
    <mergeCell ref="A192:K192"/>
    <mergeCell ref="D200:K200"/>
    <mergeCell ref="I65:J65"/>
    <mergeCell ref="G67:H67"/>
    <mergeCell ref="A71:K71"/>
    <mergeCell ref="A96:K96"/>
    <mergeCell ref="B100:D100"/>
    <mergeCell ref="E100:J100"/>
    <mergeCell ref="B102:D102"/>
    <mergeCell ref="F102:G102"/>
    <mergeCell ref="H102:K102"/>
    <mergeCell ref="F104:G104"/>
    <mergeCell ref="H104:K104"/>
    <mergeCell ref="C106:D106"/>
    <mergeCell ref="F106:G106"/>
    <mergeCell ref="F110:G110"/>
    <mergeCell ref="B262:K265"/>
    <mergeCell ref="B232:K233"/>
    <mergeCell ref="C275:D276"/>
    <mergeCell ref="C277:D278"/>
    <mergeCell ref="G274:H274"/>
    <mergeCell ref="I274:J274"/>
    <mergeCell ref="E274:F274"/>
    <mergeCell ref="E275:F276"/>
    <mergeCell ref="E277:F278"/>
    <mergeCell ref="A260:K260"/>
    <mergeCell ref="B234:K234"/>
    <mergeCell ref="C235:K235"/>
    <mergeCell ref="B271:K271"/>
    <mergeCell ref="A258:C258"/>
    <mergeCell ref="D258:E258"/>
    <mergeCell ref="F258:H258"/>
    <mergeCell ref="I258:K258"/>
    <mergeCell ref="A247:K247"/>
    <mergeCell ref="A249:C249"/>
    <mergeCell ref="D249:E249"/>
    <mergeCell ref="F249:H249"/>
    <mergeCell ref="I249:K249"/>
    <mergeCell ref="A250:C250"/>
    <mergeCell ref="D250:E250"/>
    <mergeCell ref="B218:C223"/>
    <mergeCell ref="D198:K198"/>
    <mergeCell ref="D204:K204"/>
    <mergeCell ref="D207:K207"/>
    <mergeCell ref="C236:K236"/>
    <mergeCell ref="E222:K222"/>
    <mergeCell ref="E208:K209"/>
    <mergeCell ref="E212:K213"/>
    <mergeCell ref="E210:K211"/>
    <mergeCell ref="B230:K231"/>
    <mergeCell ref="D206:K206"/>
    <mergeCell ref="B229:K229"/>
    <mergeCell ref="E215:K216"/>
    <mergeCell ref="C310:D312"/>
    <mergeCell ref="E310:J312"/>
    <mergeCell ref="E313:J316"/>
    <mergeCell ref="I277:J278"/>
    <mergeCell ref="C325:J326"/>
    <mergeCell ref="B330:K330"/>
    <mergeCell ref="C319:D320"/>
    <mergeCell ref="C317:D318"/>
    <mergeCell ref="C321:D322"/>
    <mergeCell ref="E321:J322"/>
    <mergeCell ref="C309:J309"/>
    <mergeCell ref="C324:J324"/>
    <mergeCell ref="B304:K305"/>
    <mergeCell ref="H110:K110"/>
    <mergeCell ref="F112:G112"/>
    <mergeCell ref="H112:K112"/>
    <mergeCell ref="B116:D116"/>
    <mergeCell ref="E116:J116"/>
    <mergeCell ref="B118:D118"/>
    <mergeCell ref="F118:G118"/>
    <mergeCell ref="H118:K118"/>
    <mergeCell ref="C110:D110"/>
    <mergeCell ref="G134:J134"/>
    <mergeCell ref="C136:D136"/>
    <mergeCell ref="G136:J136"/>
    <mergeCell ref="G138:J138"/>
    <mergeCell ref="F120:G120"/>
    <mergeCell ref="H120:K120"/>
    <mergeCell ref="C122:D122"/>
    <mergeCell ref="F122:G122"/>
    <mergeCell ref="H122:K122"/>
    <mergeCell ref="F124:G124"/>
    <mergeCell ref="H124:K124"/>
    <mergeCell ref="C126:D126"/>
    <mergeCell ref="F126:G126"/>
    <mergeCell ref="H126:K126"/>
    <mergeCell ref="C140:D140"/>
    <mergeCell ref="G140:J140"/>
    <mergeCell ref="C142:D142"/>
    <mergeCell ref="G142:J142"/>
    <mergeCell ref="C145:F145"/>
    <mergeCell ref="A72:K72"/>
    <mergeCell ref="A73:K73"/>
    <mergeCell ref="A74:K74"/>
    <mergeCell ref="A75:K75"/>
    <mergeCell ref="A76:K76"/>
    <mergeCell ref="A77:K77"/>
    <mergeCell ref="A78:K78"/>
    <mergeCell ref="A79:K79"/>
    <mergeCell ref="A80:K80"/>
    <mergeCell ref="A81:K81"/>
    <mergeCell ref="A82:K82"/>
    <mergeCell ref="A83:K83"/>
    <mergeCell ref="A84:K84"/>
    <mergeCell ref="A85:K85"/>
    <mergeCell ref="F128:G128"/>
    <mergeCell ref="H128:K128"/>
    <mergeCell ref="B132:D132"/>
    <mergeCell ref="G132:J132"/>
    <mergeCell ref="B134:D134"/>
    <mergeCell ref="A149:K149"/>
    <mergeCell ref="A182:K182"/>
    <mergeCell ref="A183:K183"/>
    <mergeCell ref="A184:K184"/>
    <mergeCell ref="A185:K185"/>
    <mergeCell ref="A187:K187"/>
    <mergeCell ref="A188:K188"/>
    <mergeCell ref="A189:K189"/>
    <mergeCell ref="A190:K190"/>
    <mergeCell ref="C163:F163"/>
    <mergeCell ref="H166:I167"/>
    <mergeCell ref="J166:K167"/>
    <mergeCell ref="H168:I169"/>
    <mergeCell ref="J168:K169"/>
    <mergeCell ref="G160:G169"/>
    <mergeCell ref="C164:F165"/>
    <mergeCell ref="H160:I161"/>
    <mergeCell ref="J160:K161"/>
    <mergeCell ref="H164:I165"/>
    <mergeCell ref="J164:K165"/>
    <mergeCell ref="B180:K180"/>
    <mergeCell ref="C161:F162"/>
    <mergeCell ref="A256:C256"/>
    <mergeCell ref="D256:E256"/>
    <mergeCell ref="F256:H256"/>
    <mergeCell ref="I256:K256"/>
    <mergeCell ref="A257:C257"/>
    <mergeCell ref="D257:E257"/>
    <mergeCell ref="F257:H257"/>
    <mergeCell ref="I257:K257"/>
    <mergeCell ref="A255:C255"/>
    <mergeCell ref="D255:E255"/>
    <mergeCell ref="F255:H255"/>
    <mergeCell ref="I255:K255"/>
    <mergeCell ref="A248:C248"/>
    <mergeCell ref="D248:E248"/>
    <mergeCell ref="F248:H248"/>
    <mergeCell ref="I248:K248"/>
    <mergeCell ref="F253:H253"/>
    <mergeCell ref="I253:K253"/>
    <mergeCell ref="A254:C254"/>
    <mergeCell ref="D254:E254"/>
    <mergeCell ref="F254:H254"/>
    <mergeCell ref="I254:K254"/>
    <mergeCell ref="A253:C253"/>
    <mergeCell ref="D253:E253"/>
    <mergeCell ref="F250:H250"/>
    <mergeCell ref="I250:K250"/>
    <mergeCell ref="A251:C251"/>
    <mergeCell ref="D251:E251"/>
    <mergeCell ref="F251:H251"/>
    <mergeCell ref="I251:K251"/>
    <mergeCell ref="A252:C252"/>
    <mergeCell ref="D252:E252"/>
    <mergeCell ref="F252:H252"/>
    <mergeCell ref="I252:K252"/>
    <mergeCell ref="A237:K237"/>
    <mergeCell ref="A238:C238"/>
    <mergeCell ref="D238:E238"/>
    <mergeCell ref="F238:K238"/>
    <mergeCell ref="A240:C242"/>
    <mergeCell ref="F240:K241"/>
    <mergeCell ref="F242:K242"/>
    <mergeCell ref="A243:C245"/>
    <mergeCell ref="F243:K244"/>
    <mergeCell ref="F245:K245"/>
    <mergeCell ref="A239:C239"/>
    <mergeCell ref="D239:E239"/>
    <mergeCell ref="F239:K239"/>
    <mergeCell ref="D240:E240"/>
    <mergeCell ref="D241:E241"/>
    <mergeCell ref="D242:E242"/>
    <mergeCell ref="D243:E243"/>
    <mergeCell ref="D244:E244"/>
    <mergeCell ref="D245:E245"/>
    <mergeCell ref="B268:K270"/>
    <mergeCell ref="M372:Q375"/>
    <mergeCell ref="B353:K353"/>
    <mergeCell ref="B354:K355"/>
    <mergeCell ref="A285:K285"/>
    <mergeCell ref="A286:K286"/>
    <mergeCell ref="A287:K287"/>
    <mergeCell ref="A292:K292"/>
    <mergeCell ref="A293:K293"/>
    <mergeCell ref="A294:K294"/>
    <mergeCell ref="G275:H276"/>
    <mergeCell ref="B335:K337"/>
    <mergeCell ref="E317:J318"/>
    <mergeCell ref="B306:K306"/>
    <mergeCell ref="B308:K308"/>
    <mergeCell ref="B332:K332"/>
    <mergeCell ref="B338:K338"/>
    <mergeCell ref="B333:K333"/>
    <mergeCell ref="A280:K280"/>
    <mergeCell ref="M275:Q278"/>
    <mergeCell ref="E319:J320"/>
    <mergeCell ref="B341:K343"/>
    <mergeCell ref="G277:H278"/>
    <mergeCell ref="I275:J276"/>
    <mergeCell ref="A439:K439"/>
    <mergeCell ref="B440:K441"/>
    <mergeCell ref="B442:K443"/>
    <mergeCell ref="B444:K444"/>
    <mergeCell ref="A445:K447"/>
    <mergeCell ref="A448:K452"/>
    <mergeCell ref="B356:C356"/>
    <mergeCell ref="C368:K370"/>
    <mergeCell ref="M367:Q370"/>
    <mergeCell ref="B398:K398"/>
    <mergeCell ref="B399:C399"/>
    <mergeCell ref="C411:K413"/>
    <mergeCell ref="M410:Q413"/>
    <mergeCell ref="A458:K458"/>
    <mergeCell ref="A459:K459"/>
    <mergeCell ref="A460:K460"/>
    <mergeCell ref="A461:K461"/>
    <mergeCell ref="A462:K462"/>
    <mergeCell ref="A466:K466"/>
    <mergeCell ref="A463:K463"/>
    <mergeCell ref="A464:K464"/>
    <mergeCell ref="A465:K465"/>
    <mergeCell ref="M540:Q543"/>
    <mergeCell ref="A476:K476"/>
    <mergeCell ref="A477:K477"/>
    <mergeCell ref="A478:K478"/>
    <mergeCell ref="A479:K479"/>
    <mergeCell ref="A480:K480"/>
    <mergeCell ref="A481:K481"/>
    <mergeCell ref="A482:K482"/>
    <mergeCell ref="A483:K483"/>
    <mergeCell ref="A484:K484"/>
    <mergeCell ref="M493:Q496"/>
    <mergeCell ref="A58:K58"/>
    <mergeCell ref="A59:K59"/>
    <mergeCell ref="A60:K60"/>
    <mergeCell ref="M183:Q186"/>
    <mergeCell ref="B339:K339"/>
    <mergeCell ref="B344:K346"/>
    <mergeCell ref="M497:Q500"/>
    <mergeCell ref="A486:K525"/>
    <mergeCell ref="A467:K467"/>
    <mergeCell ref="A468:K468"/>
    <mergeCell ref="A469:K469"/>
    <mergeCell ref="A470:K470"/>
    <mergeCell ref="A471:K471"/>
    <mergeCell ref="A472:K472"/>
    <mergeCell ref="A473:K473"/>
    <mergeCell ref="A474:K474"/>
    <mergeCell ref="A475:K475"/>
    <mergeCell ref="M440:Q443"/>
    <mergeCell ref="A453:K453"/>
    <mergeCell ref="A454:K454"/>
    <mergeCell ref="A455:K455"/>
    <mergeCell ref="A456:K456"/>
    <mergeCell ref="A457:K457"/>
    <mergeCell ref="M58:Q61"/>
  </mergeCells>
  <phoneticPr fontId="9"/>
  <conditionalFormatting sqref="E101:K115 E100 K100 E117:K128 E116 K116">
    <cfRule type="cellIs" dxfId="1" priority="2" operator="equal">
      <formula>0</formula>
    </cfRule>
  </conditionalFormatting>
  <conditionalFormatting sqref="A249:K258">
    <cfRule type="cellIs" dxfId="0" priority="1" operator="equal">
      <formula>0</formula>
    </cfRule>
  </conditionalFormatting>
  <pageMargins left="0.7" right="0.7" top="0.75" bottom="0.75" header="0.3" footer="0.3"/>
  <pageSetup paperSize="9" scale="94" fitToHeight="0" orientation="portrait" r:id="rId1"/>
  <rowBreaks count="12" manualBreakCount="12">
    <brk id="48" max="10" man="1"/>
    <brk id="94" max="10" man="1"/>
    <brk id="145" max="10" man="1"/>
    <brk id="192" max="10" man="1"/>
    <brk id="236" max="10" man="1"/>
    <brk id="259" max="10" man="1"/>
    <brk id="302" max="10" man="1"/>
    <brk id="350" max="10" man="1"/>
    <brk id="395" max="10" man="1"/>
    <brk id="438" max="10" man="1"/>
    <brk id="484" max="10" man="1"/>
    <brk id="527"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入力シート</vt:lpstr>
      <vt:lpstr>出力シート</vt:lpstr>
      <vt:lpstr>出力シート!Print_Area</vt:lpstr>
      <vt:lpstr>入力シート!Print_Area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2019-06-27T06:02:02Z</cp:lastPrinted>
  <dcterms:created xsi:type="dcterms:W3CDTF">2019-06-01T01:05:21Z</dcterms:created>
  <dcterms:modified xsi:type="dcterms:W3CDTF">2019-06-28T11:19:13Z</dcterms:modified>
</cp:coreProperties>
</file>